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Faust_racunovodstvo\FI\FI_1_6_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665" windowHeight="93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F280" i="9"/>
  <c r="E280" i="9"/>
  <c r="B280" i="9" s="1"/>
  <c r="H279" i="9"/>
  <c r="G279" i="9"/>
  <c r="E279" i="9" s="1"/>
  <c r="B279" i="9" s="1"/>
  <c r="F279" i="9"/>
  <c r="F278" i="9"/>
  <c r="F277" i="9"/>
  <c r="F276" i="9"/>
  <c r="F275" i="9" s="1"/>
  <c r="L274" i="9"/>
  <c r="F274" i="9" s="1"/>
  <c r="H274" i="9"/>
  <c r="I273" i="9"/>
  <c r="H273" i="9"/>
  <c r="F273" i="9"/>
  <c r="E272" i="9"/>
  <c r="M271" i="9"/>
  <c r="L271" i="9"/>
  <c r="F271" i="9"/>
  <c r="E271" i="9"/>
  <c r="B271" i="9" s="1"/>
  <c r="M270" i="9"/>
  <c r="L270" i="9"/>
  <c r="F270" i="9" s="1"/>
  <c r="E270" i="9"/>
  <c r="M269" i="9"/>
  <c r="L269" i="9"/>
  <c r="F269" i="9" s="1"/>
  <c r="B269" i="9" s="1"/>
  <c r="E269" i="9"/>
  <c r="M268" i="9"/>
  <c r="L268" i="9"/>
  <c r="F268" i="9" s="1"/>
  <c r="E268" i="9"/>
  <c r="B268" i="9"/>
  <c r="M267" i="9"/>
  <c r="L267" i="9"/>
  <c r="F267" i="9"/>
  <c r="E267" i="9"/>
  <c r="B267" i="9" s="1"/>
  <c r="M266" i="9"/>
  <c r="L266" i="9"/>
  <c r="F266" i="9"/>
  <c r="B266" i="9" s="1"/>
  <c r="E266" i="9"/>
  <c r="M265" i="9"/>
  <c r="L265" i="9"/>
  <c r="F265" i="9" s="1"/>
  <c r="B265" i="9" s="1"/>
  <c r="E265" i="9"/>
  <c r="M264" i="9"/>
  <c r="F264" i="9" s="1"/>
  <c r="L264" i="9"/>
  <c r="E264" i="9"/>
  <c r="B264" i="9" s="1"/>
  <c r="M263" i="9"/>
  <c r="L263" i="9"/>
  <c r="F263" i="9"/>
  <c r="E263" i="9"/>
  <c r="B263" i="9" s="1"/>
  <c r="M262" i="9"/>
  <c r="L262" i="9"/>
  <c r="F262" i="9" s="1"/>
  <c r="E262" i="9"/>
  <c r="M261" i="9"/>
  <c r="L261" i="9"/>
  <c r="F261" i="9" s="1"/>
  <c r="B261" i="9" s="1"/>
  <c r="E261" i="9"/>
  <c r="M260" i="9"/>
  <c r="L260" i="9"/>
  <c r="F260" i="9" s="1"/>
  <c r="E260" i="9"/>
  <c r="B260" i="9"/>
  <c r="M259" i="9"/>
  <c r="L259" i="9"/>
  <c r="F259" i="9"/>
  <c r="E259" i="9"/>
  <c r="B259" i="9" s="1"/>
  <c r="M258" i="9"/>
  <c r="L258" i="9"/>
  <c r="F258" i="9"/>
  <c r="B258" i="9" s="1"/>
  <c r="E258" i="9"/>
  <c r="M257" i="9"/>
  <c r="L257" i="9"/>
  <c r="F257" i="9" s="1"/>
  <c r="B257" i="9" s="1"/>
  <c r="E257" i="9"/>
  <c r="M256" i="9"/>
  <c r="F256" i="9" s="1"/>
  <c r="L256" i="9"/>
  <c r="E256" i="9"/>
  <c r="M255" i="9"/>
  <c r="L255" i="9"/>
  <c r="F255" i="9"/>
  <c r="E255" i="9"/>
  <c r="B255" i="9" s="1"/>
  <c r="M254" i="9"/>
  <c r="L254" i="9"/>
  <c r="F254" i="9" s="1"/>
  <c r="E254" i="9"/>
  <c r="M253" i="9"/>
  <c r="L253" i="9"/>
  <c r="F253" i="9" s="1"/>
  <c r="B253" i="9" s="1"/>
  <c r="E253" i="9"/>
  <c r="M252" i="9"/>
  <c r="L252" i="9"/>
  <c r="F252" i="9" s="1"/>
  <c r="E252" i="9"/>
  <c r="B252" i="9"/>
  <c r="M251" i="9"/>
  <c r="L251" i="9"/>
  <c r="F251" i="9"/>
  <c r="E251" i="9"/>
  <c r="B251" i="9" s="1"/>
  <c r="M250" i="9"/>
  <c r="L250" i="9"/>
  <c r="F250" i="9"/>
  <c r="B250" i="9" s="1"/>
  <c r="E250" i="9"/>
  <c r="M249" i="9"/>
  <c r="L249" i="9"/>
  <c r="F249" i="9" s="1"/>
  <c r="B249" i="9" s="1"/>
  <c r="E249" i="9"/>
  <c r="M248" i="9"/>
  <c r="F248" i="9" s="1"/>
  <c r="L248" i="9"/>
  <c r="E248" i="9"/>
  <c r="B248" i="9" s="1"/>
  <c r="M247" i="9"/>
  <c r="L247" i="9"/>
  <c r="F247" i="9"/>
  <c r="E247" i="9"/>
  <c r="B247" i="9" s="1"/>
  <c r="M246" i="9"/>
  <c r="L246" i="9"/>
  <c r="F246" i="9" s="1"/>
  <c r="E246" i="9"/>
  <c r="M245" i="9"/>
  <c r="L245" i="9"/>
  <c r="F245" i="9" s="1"/>
  <c r="B245" i="9" s="1"/>
  <c r="E245" i="9"/>
  <c r="M244" i="9"/>
  <c r="L244" i="9"/>
  <c r="F244" i="9" s="1"/>
  <c r="E244" i="9"/>
  <c r="B244" i="9"/>
  <c r="M243" i="9"/>
  <c r="L243" i="9"/>
  <c r="F243" i="9"/>
  <c r="E243" i="9"/>
  <c r="B243" i="9" s="1"/>
  <c r="M242" i="9"/>
  <c r="L242" i="9"/>
  <c r="F242" i="9"/>
  <c r="B242" i="9" s="1"/>
  <c r="E242" i="9"/>
  <c r="M241" i="9"/>
  <c r="L241" i="9"/>
  <c r="F241" i="9" s="1"/>
  <c r="B241" i="9" s="1"/>
  <c r="E241" i="9"/>
  <c r="M240" i="9"/>
  <c r="F240" i="9" s="1"/>
  <c r="L240" i="9"/>
  <c r="E240" i="9"/>
  <c r="M239" i="9"/>
  <c r="L239" i="9"/>
  <c r="F239" i="9"/>
  <c r="E239" i="9"/>
  <c r="B239" i="9" s="1"/>
  <c r="M238" i="9"/>
  <c r="L238" i="9"/>
  <c r="F238" i="9" s="1"/>
  <c r="E238" i="9"/>
  <c r="M237" i="9"/>
  <c r="L237" i="9"/>
  <c r="F237" i="9" s="1"/>
  <c r="B237" i="9" s="1"/>
  <c r="E237" i="9"/>
  <c r="M236" i="9"/>
  <c r="L236" i="9"/>
  <c r="F236" i="9" s="1"/>
  <c r="E236" i="9"/>
  <c r="B236" i="9"/>
  <c r="M235" i="9"/>
  <c r="L235" i="9"/>
  <c r="F235" i="9"/>
  <c r="E235" i="9"/>
  <c r="B235" i="9" s="1"/>
  <c r="M234" i="9"/>
  <c r="L234" i="9"/>
  <c r="F234" i="9"/>
  <c r="B234" i="9" s="1"/>
  <c r="E234" i="9"/>
  <c r="M233" i="9"/>
  <c r="L233" i="9"/>
  <c r="F233" i="9" s="1"/>
  <c r="B233" i="9" s="1"/>
  <c r="E233" i="9"/>
  <c r="M232" i="9"/>
  <c r="F232" i="9" s="1"/>
  <c r="L232" i="9"/>
  <c r="E232" i="9"/>
  <c r="B232" i="9" s="1"/>
  <c r="M231" i="9"/>
  <c r="L231" i="9"/>
  <c r="F231" i="9"/>
  <c r="E231" i="9"/>
  <c r="B231" i="9" s="1"/>
  <c r="M230" i="9"/>
  <c r="L230" i="9"/>
  <c r="F230" i="9" s="1"/>
  <c r="E230" i="9"/>
  <c r="M229" i="9"/>
  <c r="L229" i="9"/>
  <c r="F229" i="9" s="1"/>
  <c r="B229" i="9" s="1"/>
  <c r="E229" i="9"/>
  <c r="M228" i="9"/>
  <c r="L228" i="9"/>
  <c r="F228" i="9" s="1"/>
  <c r="E228" i="9"/>
  <c r="B228" i="9"/>
  <c r="M227" i="9"/>
  <c r="L227" i="9"/>
  <c r="F227" i="9"/>
  <c r="E227" i="9"/>
  <c r="B227" i="9" s="1"/>
  <c r="M226" i="9"/>
  <c r="L226" i="9"/>
  <c r="F226" i="9"/>
  <c r="B226" i="9" s="1"/>
  <c r="E226" i="9"/>
  <c r="H225" i="9"/>
  <c r="G225" i="9"/>
  <c r="F225" i="9"/>
  <c r="M224" i="9"/>
  <c r="F224" i="9" s="1"/>
  <c r="L224" i="9"/>
  <c r="E224" i="9"/>
  <c r="M223" i="9"/>
  <c r="L223" i="9"/>
  <c r="F223" i="9"/>
  <c r="E223" i="9"/>
  <c r="B223" i="9" s="1"/>
  <c r="M222" i="9"/>
  <c r="L222" i="9"/>
  <c r="F222" i="9" s="1"/>
  <c r="B222" i="9" s="1"/>
  <c r="E222" i="9"/>
  <c r="M221" i="9"/>
  <c r="L221" i="9"/>
  <c r="E221" i="9"/>
  <c r="M220" i="9"/>
  <c r="L220" i="9"/>
  <c r="F220" i="9" s="1"/>
  <c r="E220" i="9"/>
  <c r="M219" i="9"/>
  <c r="L219" i="9"/>
  <c r="F219" i="9" s="1"/>
  <c r="E219" i="9"/>
  <c r="M218" i="9"/>
  <c r="L218" i="9"/>
  <c r="F218" i="9"/>
  <c r="B218" i="9" s="1"/>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E157" i="9" s="1"/>
  <c r="B157" i="9" s="1"/>
  <c r="F157" i="9"/>
  <c r="H156" i="9"/>
  <c r="G156" i="9"/>
  <c r="F156" i="9"/>
  <c r="H155" i="9"/>
  <c r="E155" i="9" s="1"/>
  <c r="B155" i="9" s="1"/>
  <c r="G155" i="9"/>
  <c r="F155" i="9"/>
  <c r="H154" i="9"/>
  <c r="G154" i="9"/>
  <c r="F154" i="9"/>
  <c r="E154" i="9"/>
  <c r="H153" i="9"/>
  <c r="G153" i="9"/>
  <c r="E153" i="9" s="1"/>
  <c r="B153" i="9" s="1"/>
  <c r="F153" i="9"/>
  <c r="H152" i="9"/>
  <c r="G152" i="9"/>
  <c r="F152" i="9"/>
  <c r="E152" i="9"/>
  <c r="B152" i="9" s="1"/>
  <c r="H151" i="9"/>
  <c r="G151" i="9"/>
  <c r="F151" i="9"/>
  <c r="E151" i="9"/>
  <c r="B151" i="9"/>
  <c r="H150" i="9"/>
  <c r="G150" i="9"/>
  <c r="E150" i="9" s="1"/>
  <c r="B150" i="9" s="1"/>
  <c r="F150" i="9"/>
  <c r="H149" i="9"/>
  <c r="G149" i="9"/>
  <c r="E149" i="9" s="1"/>
  <c r="F149" i="9"/>
  <c r="B149" i="9"/>
  <c r="H148" i="9"/>
  <c r="G148" i="9"/>
  <c r="E148" i="9" s="1"/>
  <c r="B148" i="9" s="1"/>
  <c r="F148" i="9"/>
  <c r="H147" i="9"/>
  <c r="G147" i="9"/>
  <c r="F147" i="9"/>
  <c r="E147" i="9"/>
  <c r="B147" i="9" s="1"/>
  <c r="H146" i="9"/>
  <c r="G146" i="9"/>
  <c r="F146" i="9"/>
  <c r="E146" i="9"/>
  <c r="B146" i="9" s="1"/>
  <c r="H145" i="9"/>
  <c r="G145" i="9"/>
  <c r="F145" i="9"/>
  <c r="H144" i="9"/>
  <c r="G144" i="9"/>
  <c r="E144" i="9" s="1"/>
  <c r="B144" i="9" s="1"/>
  <c r="F144" i="9"/>
  <c r="H143" i="9"/>
  <c r="G143" i="9"/>
  <c r="F143" i="9"/>
  <c r="E143" i="9"/>
  <c r="B143" i="9"/>
  <c r="F142" i="9"/>
  <c r="H141" i="9"/>
  <c r="G141" i="9"/>
  <c r="F141" i="9"/>
  <c r="H140" i="9"/>
  <c r="E140" i="9" s="1"/>
  <c r="B140" i="9" s="1"/>
  <c r="G140" i="9"/>
  <c r="F140" i="9"/>
  <c r="H139" i="9"/>
  <c r="G139" i="9"/>
  <c r="F139" i="9"/>
  <c r="E139" i="9"/>
  <c r="B139" i="9" s="1"/>
  <c r="H138" i="9"/>
  <c r="G138" i="9"/>
  <c r="E138" i="9" s="1"/>
  <c r="B138" i="9" s="1"/>
  <c r="F138" i="9"/>
  <c r="H137" i="9"/>
  <c r="G137" i="9"/>
  <c r="F137" i="9"/>
  <c r="H136" i="9"/>
  <c r="G136" i="9"/>
  <c r="E136" i="9" s="1"/>
  <c r="B136" i="9" s="1"/>
  <c r="F136" i="9"/>
  <c r="H135" i="9"/>
  <c r="E135" i="9" s="1"/>
  <c r="B135" i="9" s="1"/>
  <c r="G135" i="9"/>
  <c r="F135" i="9"/>
  <c r="H134" i="9"/>
  <c r="G134" i="9"/>
  <c r="F134" i="9"/>
  <c r="E134" i="9"/>
  <c r="B134" i="9" s="1"/>
  <c r="H133" i="9"/>
  <c r="G133" i="9"/>
  <c r="F133" i="9"/>
  <c r="H132" i="9"/>
  <c r="G132" i="9"/>
  <c r="F132" i="9"/>
  <c r="E132" i="9"/>
  <c r="B132" i="9"/>
  <c r="H131" i="9"/>
  <c r="G131" i="9"/>
  <c r="F131" i="9"/>
  <c r="E131" i="9"/>
  <c r="B131" i="9" s="1"/>
  <c r="H130" i="9"/>
  <c r="G130" i="9"/>
  <c r="E130" i="9" s="1"/>
  <c r="B130" i="9" s="1"/>
  <c r="F130" i="9"/>
  <c r="H129" i="9"/>
  <c r="G129" i="9"/>
  <c r="E129" i="9" s="1"/>
  <c r="B129" i="9" s="1"/>
  <c r="F129" i="9"/>
  <c r="H128" i="9"/>
  <c r="G128" i="9"/>
  <c r="E128" i="9" s="1"/>
  <c r="B128" i="9" s="1"/>
  <c r="F128" i="9"/>
  <c r="H127" i="9"/>
  <c r="G127" i="9"/>
  <c r="F127" i="9"/>
  <c r="E127" i="9"/>
  <c r="B127" i="9"/>
  <c r="H126" i="9"/>
  <c r="G126" i="9"/>
  <c r="F126" i="9"/>
  <c r="E126" i="9"/>
  <c r="B126" i="9" s="1"/>
  <c r="H125" i="9"/>
  <c r="G125" i="9"/>
  <c r="F125" i="9"/>
  <c r="H124" i="9"/>
  <c r="E124" i="9" s="1"/>
  <c r="B124" i="9" s="1"/>
  <c r="G124" i="9"/>
  <c r="F124" i="9"/>
  <c r="H123" i="9"/>
  <c r="G123" i="9"/>
  <c r="F123" i="9"/>
  <c r="E123" i="9"/>
  <c r="B123" i="9" s="1"/>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E112" i="9" s="1"/>
  <c r="B112" i="9" s="1"/>
  <c r="F112" i="9"/>
  <c r="H111" i="9"/>
  <c r="G111" i="9"/>
  <c r="F111" i="9"/>
  <c r="E111" i="9"/>
  <c r="B111" i="9"/>
  <c r="H110" i="9"/>
  <c r="G110" i="9"/>
  <c r="F110" i="9"/>
  <c r="E110" i="9"/>
  <c r="B110" i="9" s="1"/>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c r="H98" i="9"/>
  <c r="E98" i="9" s="1"/>
  <c r="B98" i="9" s="1"/>
  <c r="G98" i="9"/>
  <c r="F98" i="9"/>
  <c r="H97" i="9"/>
  <c r="G97" i="9"/>
  <c r="F97" i="9"/>
  <c r="E97" i="9"/>
  <c r="B97" i="9" s="1"/>
  <c r="H96" i="9"/>
  <c r="G96" i="9"/>
  <c r="F96" i="9"/>
  <c r="E96" i="9"/>
  <c r="B96" i="9" s="1"/>
  <c r="H95" i="9"/>
  <c r="G95" i="9"/>
  <c r="E95" i="9" s="1"/>
  <c r="B95" i="9" s="1"/>
  <c r="F95" i="9"/>
  <c r="H94" i="9"/>
  <c r="G94" i="9"/>
  <c r="F94" i="9"/>
  <c r="E94" i="9"/>
  <c r="B94" i="9"/>
  <c r="H93" i="9"/>
  <c r="G93" i="9"/>
  <c r="F93" i="9"/>
  <c r="H92" i="9"/>
  <c r="G92" i="9"/>
  <c r="F92" i="9"/>
  <c r="E92" i="9"/>
  <c r="B92" i="9" s="1"/>
  <c r="H91" i="9"/>
  <c r="G91" i="9"/>
  <c r="F91" i="9"/>
  <c r="E91" i="9"/>
  <c r="B91" i="9" s="1"/>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E81" i="9" s="1"/>
  <c r="B81" i="9" s="1"/>
  <c r="G81" i="9"/>
  <c r="F81" i="9"/>
  <c r="H80" i="9"/>
  <c r="G80" i="9"/>
  <c r="F80" i="9"/>
  <c r="E80" i="9"/>
  <c r="B80" i="9" s="1"/>
  <c r="H79" i="9"/>
  <c r="G79" i="9"/>
  <c r="E79" i="9" s="1"/>
  <c r="B79" i="9" s="1"/>
  <c r="F79" i="9"/>
  <c r="H78" i="9"/>
  <c r="G78" i="9"/>
  <c r="E78" i="9" s="1"/>
  <c r="B78" i="9" s="1"/>
  <c r="F78" i="9"/>
  <c r="H77" i="9"/>
  <c r="G77" i="9"/>
  <c r="F77" i="9"/>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E66" i="9" s="1"/>
  <c r="B66" i="9" s="1"/>
  <c r="G66" i="9"/>
  <c r="F66" i="9"/>
  <c r="H65" i="9"/>
  <c r="G65" i="9"/>
  <c r="F65" i="9"/>
  <c r="E65" i="9"/>
  <c r="B65" i="9" s="1"/>
  <c r="H64" i="9"/>
  <c r="G64" i="9"/>
  <c r="F64" i="9"/>
  <c r="E64" i="9"/>
  <c r="B64" i="9" s="1"/>
  <c r="H63" i="9"/>
  <c r="G63" i="9"/>
  <c r="E63" i="9" s="1"/>
  <c r="B63" i="9" s="1"/>
  <c r="F63" i="9"/>
  <c r="H62" i="9"/>
  <c r="G62" i="9"/>
  <c r="F62" i="9"/>
  <c r="E62" i="9"/>
  <c r="B62" i="9"/>
  <c r="H61" i="9"/>
  <c r="G61" i="9"/>
  <c r="F61" i="9"/>
  <c r="H60" i="9"/>
  <c r="G60" i="9"/>
  <c r="F60" i="9"/>
  <c r="E60" i="9"/>
  <c r="B60" i="9" s="1"/>
  <c r="H59" i="9"/>
  <c r="G59" i="9"/>
  <c r="F59" i="9"/>
  <c r="E59" i="9"/>
  <c r="B59" i="9" s="1"/>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E49" i="9" s="1"/>
  <c r="B49" i="9" s="1"/>
  <c r="G49" i="9"/>
  <c r="F49" i="9"/>
  <c r="H48" i="9"/>
  <c r="G48" i="9"/>
  <c r="F48" i="9"/>
  <c r="E48" i="9"/>
  <c r="B48" i="9" s="1"/>
  <c r="H47" i="9"/>
  <c r="G47" i="9"/>
  <c r="E47" i="9" s="1"/>
  <c r="B47" i="9" s="1"/>
  <c r="F47" i="9"/>
  <c r="H46" i="9"/>
  <c r="G46" i="9"/>
  <c r="E46" i="9" s="1"/>
  <c r="B46" i="9" s="1"/>
  <c r="F46" i="9"/>
  <c r="H45" i="9"/>
  <c r="G45" i="9"/>
  <c r="F45" i="9"/>
  <c r="H44" i="9"/>
  <c r="G44" i="9"/>
  <c r="F44" i="9"/>
  <c r="H43" i="9"/>
  <c r="E43" i="9" s="1"/>
  <c r="B43" i="9" s="1"/>
  <c r="G43" i="9"/>
  <c r="F43" i="9"/>
  <c r="H42" i="9"/>
  <c r="G42" i="9"/>
  <c r="E42" i="9" s="1"/>
  <c r="B42" i="9" s="1"/>
  <c r="F42" i="9"/>
  <c r="H41" i="9"/>
  <c r="G41" i="9"/>
  <c r="F41" i="9"/>
  <c r="H40" i="9"/>
  <c r="G40" i="9"/>
  <c r="E40" i="9" s="1"/>
  <c r="B40" i="9" s="1"/>
  <c r="F40" i="9"/>
  <c r="H39" i="9"/>
  <c r="G39" i="9"/>
  <c r="F39" i="9"/>
  <c r="H38" i="9"/>
  <c r="G38" i="9"/>
  <c r="F38" i="9"/>
  <c r="E38" i="9"/>
  <c r="B38" i="9" s="1"/>
  <c r="H37" i="9"/>
  <c r="G37" i="9"/>
  <c r="F37" i="9"/>
  <c r="H36" i="9"/>
  <c r="G36" i="9"/>
  <c r="E36" i="9" s="1"/>
  <c r="B36" i="9" s="1"/>
  <c r="F36" i="9"/>
  <c r="H35" i="9"/>
  <c r="G35" i="9"/>
  <c r="F35" i="9"/>
  <c r="E35" i="9"/>
  <c r="B35" i="9"/>
  <c r="H34" i="9"/>
  <c r="E34" i="9" s="1"/>
  <c r="B34" i="9" s="1"/>
  <c r="G34" i="9"/>
  <c r="F34" i="9"/>
  <c r="H33" i="9"/>
  <c r="G33" i="9"/>
  <c r="F33" i="9"/>
  <c r="H32" i="9"/>
  <c r="G32" i="9"/>
  <c r="F32" i="9"/>
  <c r="E32" i="9"/>
  <c r="B32" i="9" s="1"/>
  <c r="H31" i="9"/>
  <c r="G31" i="9"/>
  <c r="E31" i="9" s="1"/>
  <c r="B31" i="9" s="1"/>
  <c r="F31" i="9"/>
  <c r="H30" i="9"/>
  <c r="G30" i="9"/>
  <c r="F30" i="9"/>
  <c r="E30" i="9"/>
  <c r="B30" i="9"/>
  <c r="H29" i="9"/>
  <c r="G29" i="9"/>
  <c r="F29" i="9"/>
  <c r="H28" i="9"/>
  <c r="G28" i="9"/>
  <c r="F28" i="9"/>
  <c r="E28" i="9"/>
  <c r="B28" i="9" s="1"/>
  <c r="H27" i="9"/>
  <c r="G27" i="9"/>
  <c r="F27" i="9"/>
  <c r="E27" i="9"/>
  <c r="B27" i="9" s="1"/>
  <c r="H26" i="9"/>
  <c r="G26" i="9"/>
  <c r="E26" i="9" s="1"/>
  <c r="B26" i="9" s="1"/>
  <c r="F26" i="9"/>
  <c r="H25" i="9"/>
  <c r="G25" i="9"/>
  <c r="F25" i="9"/>
  <c r="E25" i="9"/>
  <c r="B25" i="9"/>
  <c r="H24" i="9"/>
  <c r="E24" i="9" s="1"/>
  <c r="B24" i="9" s="1"/>
  <c r="G24" i="9"/>
  <c r="F24" i="9"/>
  <c r="H23" i="9"/>
  <c r="G23" i="9"/>
  <c r="E23" i="9" s="1"/>
  <c r="B23" i="9" s="1"/>
  <c r="F23" i="9"/>
  <c r="H22" i="9"/>
  <c r="G22" i="9"/>
  <c r="F22" i="9"/>
  <c r="H21" i="9"/>
  <c r="G21" i="9"/>
  <c r="E21" i="9" s="1"/>
  <c r="B21" i="9" s="1"/>
  <c r="F21" i="9"/>
  <c r="F20" i="9"/>
  <c r="F4" i="9"/>
  <c r="O3" i="9"/>
  <c r="G274" i="9" s="1"/>
  <c r="E274" i="9" s="1"/>
  <c r="I3" i="9"/>
  <c r="H3" i="9"/>
  <c r="G3" i="9"/>
  <c r="D101" i="8"/>
  <c r="C1576" i="1" s="1"/>
  <c r="H1576" i="1" s="1"/>
  <c r="D95" i="8"/>
  <c r="D90" i="8"/>
  <c r="D85" i="8"/>
  <c r="D80" i="8"/>
  <c r="D75" i="8"/>
  <c r="D70" i="8"/>
  <c r="D65" i="8"/>
  <c r="D60" i="8"/>
  <c r="D55" i="8"/>
  <c r="D49" i="8" s="1"/>
  <c r="D50" i="8"/>
  <c r="D44" i="8"/>
  <c r="C1519" i="1" s="1"/>
  <c r="H1519" i="1" s="1"/>
  <c r="D36" i="8"/>
  <c r="D26" i="8"/>
  <c r="D24" i="8" s="1"/>
  <c r="D18" i="8"/>
  <c r="D8" i="8"/>
  <c r="D6" i="8" s="1"/>
  <c r="C1481" i="1" s="1"/>
  <c r="H1481" i="1" s="1"/>
  <c r="E44" i="7"/>
  <c r="D44" i="7"/>
  <c r="E39" i="7"/>
  <c r="E38" i="7" s="1"/>
  <c r="D39" i="7"/>
  <c r="D38" i="7" s="1"/>
  <c r="E30" i="7"/>
  <c r="D30" i="7"/>
  <c r="D22" i="7" s="1"/>
  <c r="E23" i="7"/>
  <c r="E22" i="7" s="1"/>
  <c r="D23" i="7"/>
  <c r="E7" i="7"/>
  <c r="E6" i="7" s="1"/>
  <c r="E5" i="7" s="1"/>
  <c r="I29" i="3"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F246" i="5" s="1"/>
  <c r="E245" i="5"/>
  <c r="E237" i="5" s="1"/>
  <c r="I23" i="3" s="1"/>
  <c r="F244" i="5"/>
  <c r="F243" i="5"/>
  <c r="E242" i="5"/>
  <c r="D242" i="5"/>
  <c r="F242" i="5" s="1"/>
  <c r="F241" i="5"/>
  <c r="F240" i="5"/>
  <c r="E239" i="5"/>
  <c r="D239" i="5"/>
  <c r="D238" i="5" s="1"/>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D180" i="5"/>
  <c r="F179" i="5"/>
  <c r="F178" i="5"/>
  <c r="F177"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6" i="5"/>
  <c r="D146"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E79" i="5"/>
  <c r="E78" i="5" s="1"/>
  <c r="D79" i="5"/>
  <c r="D78" i="5" s="1"/>
  <c r="F78" i="5" s="1"/>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E12" i="5" s="1"/>
  <c r="E7" i="5" s="1"/>
  <c r="D29" i="5"/>
  <c r="F29" i="5" s="1"/>
  <c r="F28" i="5"/>
  <c r="F27" i="5"/>
  <c r="F26" i="5"/>
  <c r="F25" i="5"/>
  <c r="F24" i="5"/>
  <c r="F23" i="5"/>
  <c r="F22" i="5"/>
  <c r="F21" i="5"/>
  <c r="F20" i="5"/>
  <c r="F19" i="5"/>
  <c r="E19" i="5"/>
  <c r="D19" i="5"/>
  <c r="F18" i="5"/>
  <c r="F17" i="5"/>
  <c r="F16" i="5"/>
  <c r="F15" i="5"/>
  <c r="F14" i="5"/>
  <c r="F13" i="5"/>
  <c r="E13" i="5"/>
  <c r="D13" i="5"/>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19" i="1"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F594" i="4"/>
  <c r="E594" i="4"/>
  <c r="E593" i="4" s="1"/>
  <c r="D587" i="1" s="1"/>
  <c r="D594" i="4"/>
  <c r="D593" i="4" s="1"/>
  <c r="F593" i="4" s="1"/>
  <c r="F592" i="4"/>
  <c r="F591" i="4"/>
  <c r="F590" i="4"/>
  <c r="E590" i="4"/>
  <c r="D590" i="4"/>
  <c r="F589" i="4"/>
  <c r="F588" i="4"/>
  <c r="F587" i="4"/>
  <c r="E587" i="4"/>
  <c r="D587" i="4"/>
  <c r="F586" i="4"/>
  <c r="F585" i="4"/>
  <c r="E585" i="4"/>
  <c r="D585" i="4"/>
  <c r="F584" i="4"/>
  <c r="F583" i="4"/>
  <c r="F582" i="4"/>
  <c r="E581" i="4"/>
  <c r="E580" i="4" s="1"/>
  <c r="D581" i="4"/>
  <c r="D580" i="4" s="1"/>
  <c r="F580" i="4" s="1"/>
  <c r="F579" i="4"/>
  <c r="F578" i="4"/>
  <c r="E577" i="4"/>
  <c r="E567" i="4" s="1"/>
  <c r="D577" i="4"/>
  <c r="F577" i="4" s="1"/>
  <c r="F576" i="4"/>
  <c r="F575" i="4"/>
  <c r="E574" i="4"/>
  <c r="D574" i="4"/>
  <c r="F574" i="4" s="1"/>
  <c r="F573" i="4"/>
  <c r="F572" i="4"/>
  <c r="F571" i="4"/>
  <c r="E571" i="4"/>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E530" i="4"/>
  <c r="D530" i="4"/>
  <c r="F530" i="4" s="1"/>
  <c r="D529" i="4"/>
  <c r="F527" i="4"/>
  <c r="F526" i="4"/>
  <c r="E525" i="4"/>
  <c r="E515" i="4" s="1"/>
  <c r="D525" i="4"/>
  <c r="F525" i="4" s="1"/>
  <c r="F524" i="4"/>
  <c r="F523" i="4"/>
  <c r="E522" i="4"/>
  <c r="D522" i="4"/>
  <c r="F522" i="4" s="1"/>
  <c r="F521" i="4"/>
  <c r="F520" i="4"/>
  <c r="F519" i="4"/>
  <c r="E519" i="4"/>
  <c r="D519" i="4"/>
  <c r="F518" i="4"/>
  <c r="F517"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F466" i="4"/>
  <c r="E466" i="4"/>
  <c r="D466" i="4"/>
  <c r="F465" i="4"/>
  <c r="F464" i="4"/>
  <c r="E463" i="4"/>
  <c r="D463" i="4"/>
  <c r="F463" i="4" s="1"/>
  <c r="F462" i="4"/>
  <c r="F461" i="4"/>
  <c r="E460" i="4"/>
  <c r="D460" i="4"/>
  <c r="F460" i="4" s="1"/>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E420" i="4" s="1"/>
  <c r="D422" i="4"/>
  <c r="D421" i="4" s="1"/>
  <c r="E418" i="4"/>
  <c r="D413" i="1" s="1"/>
  <c r="H413" i="1" s="1"/>
  <c r="D418" i="4"/>
  <c r="E417" i="4"/>
  <c r="D417" i="4"/>
  <c r="E416" i="4"/>
  <c r="D416" i="4"/>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E383" i="4"/>
  <c r="E363" i="4" s="1"/>
  <c r="D358" i="1" s="1"/>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D351" i="4" s="1"/>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F263" i="4"/>
  <c r="D263" i="4"/>
  <c r="F262" i="4"/>
  <c r="F261" i="4"/>
  <c r="F260" i="4"/>
  <c r="F259" i="4"/>
  <c r="E259" i="4"/>
  <c r="E252" i="4" s="1"/>
  <c r="D248" i="1" s="1"/>
  <c r="D259" i="4"/>
  <c r="F258" i="4"/>
  <c r="F257" i="4"/>
  <c r="F256" i="4"/>
  <c r="F255" i="4"/>
  <c r="F254" i="4"/>
  <c r="F253" i="4"/>
  <c r="E253" i="4"/>
  <c r="D253" i="4"/>
  <c r="D252" i="4" s="1"/>
  <c r="F252"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F225" i="4"/>
  <c r="E225" i="4"/>
  <c r="D225" i="4"/>
  <c r="E224" i="4"/>
  <c r="F223" i="4"/>
  <c r="F222" i="4"/>
  <c r="F221" i="4"/>
  <c r="F220" i="4"/>
  <c r="E219" i="4"/>
  <c r="D219" i="4"/>
  <c r="F219" i="4" s="1"/>
  <c r="F218" i="4"/>
  <c r="F217" i="4"/>
  <c r="E216" i="4"/>
  <c r="D216" i="4"/>
  <c r="F216" i="4" s="1"/>
  <c r="E215"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F159" i="4"/>
  <c r="E159" i="4"/>
  <c r="D159" i="4"/>
  <c r="F158" i="4"/>
  <c r="F157" i="4"/>
  <c r="F156" i="4"/>
  <c r="F155" i="4"/>
  <c r="F154" i="4"/>
  <c r="E153" i="4"/>
  <c r="E152" i="4" s="1"/>
  <c r="D148" i="1" s="1"/>
  <c r="D153" i="4"/>
  <c r="F150" i="4"/>
  <c r="F149" i="4"/>
  <c r="F148" i="4"/>
  <c r="F147" i="4"/>
  <c r="F146" i="4"/>
  <c r="F145" i="4"/>
  <c r="F144" i="4"/>
  <c r="F143" i="4"/>
  <c r="F142" i="4"/>
  <c r="F141" i="4"/>
  <c r="E140" i="4"/>
  <c r="D140" i="4"/>
  <c r="D139" i="4" s="1"/>
  <c r="F139" i="4" s="1"/>
  <c r="E139" i="4"/>
  <c r="F138" i="4"/>
  <c r="F137" i="4"/>
  <c r="F136" i="4"/>
  <c r="F135" i="4"/>
  <c r="E134" i="4"/>
  <c r="E133" i="4" s="1"/>
  <c r="D129" i="1" s="1"/>
  <c r="D134" i="4"/>
  <c r="D133" i="4" s="1"/>
  <c r="F132" i="4"/>
  <c r="F131" i="4"/>
  <c r="F130" i="4"/>
  <c r="F129" i="4"/>
  <c r="F128" i="4"/>
  <c r="E128" i="4"/>
  <c r="D128" i="4"/>
  <c r="F127" i="4"/>
  <c r="F126" i="4"/>
  <c r="E125" i="4"/>
  <c r="E124" i="4" s="1"/>
  <c r="D120" i="1" s="1"/>
  <c r="D125" i="4"/>
  <c r="D124" i="4" s="1"/>
  <c r="F123" i="4"/>
  <c r="F122" i="4"/>
  <c r="F121" i="4"/>
  <c r="F120"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D82" i="4" s="1"/>
  <c r="F81" i="4"/>
  <c r="F80" i="4"/>
  <c r="F79" i="4"/>
  <c r="F78" i="4"/>
  <c r="F77" i="4"/>
  <c r="E77" i="4"/>
  <c r="D77" i="4"/>
  <c r="F76" i="4"/>
  <c r="F75" i="4"/>
  <c r="E74" i="4"/>
  <c r="F74" i="4" s="1"/>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0" i="1" s="1"/>
  <c r="D54" i="4"/>
  <c r="F53" i="4"/>
  <c r="F52" i="4"/>
  <c r="F51" i="4"/>
  <c r="E51" i="4"/>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F8" i="4"/>
  <c r="E8" i="4"/>
  <c r="D8" i="4"/>
  <c r="D7" i="4" s="1"/>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H1575" i="1"/>
  <c r="G1575" i="1"/>
  <c r="C1575" i="1"/>
  <c r="H1574" i="1"/>
  <c r="G1574" i="1"/>
  <c r="C1574" i="1"/>
  <c r="C1573" i="1"/>
  <c r="H1573" i="1" s="1"/>
  <c r="H1572" i="1"/>
  <c r="C1572" i="1"/>
  <c r="G1572" i="1" s="1"/>
  <c r="H1571" i="1"/>
  <c r="G1571" i="1"/>
  <c r="C1571" i="1"/>
  <c r="C1570" i="1"/>
  <c r="G1569" i="1"/>
  <c r="C1569" i="1"/>
  <c r="H1569" i="1" s="1"/>
  <c r="H1568" i="1"/>
  <c r="G1568" i="1"/>
  <c r="C1568" i="1"/>
  <c r="H1567" i="1"/>
  <c r="G1567" i="1"/>
  <c r="C1567" i="1"/>
  <c r="H1566" i="1"/>
  <c r="G1566" i="1"/>
  <c r="C1566" i="1"/>
  <c r="C1565" i="1"/>
  <c r="H1565" i="1" s="1"/>
  <c r="H1564" i="1"/>
  <c r="C1564" i="1"/>
  <c r="G1564" i="1" s="1"/>
  <c r="H1563" i="1"/>
  <c r="G1563" i="1"/>
  <c r="C1563" i="1"/>
  <c r="C1562" i="1"/>
  <c r="C1561" i="1"/>
  <c r="H1561" i="1" s="1"/>
  <c r="H1560" i="1"/>
  <c r="G1560" i="1"/>
  <c r="C1560" i="1"/>
  <c r="H1559" i="1"/>
  <c r="G1559" i="1"/>
  <c r="C1559" i="1"/>
  <c r="H1558" i="1"/>
  <c r="G1558" i="1"/>
  <c r="C1558" i="1"/>
  <c r="C1557" i="1"/>
  <c r="H1557" i="1" s="1"/>
  <c r="C1556" i="1"/>
  <c r="G1556" i="1" s="1"/>
  <c r="H1555" i="1"/>
  <c r="G1555" i="1"/>
  <c r="C1555" i="1"/>
  <c r="C1554" i="1"/>
  <c r="G1553" i="1"/>
  <c r="C1553" i="1"/>
  <c r="H1553" i="1" s="1"/>
  <c r="H1552" i="1"/>
  <c r="G1552" i="1"/>
  <c r="C1552" i="1"/>
  <c r="H1551" i="1"/>
  <c r="G1551" i="1"/>
  <c r="C1551" i="1"/>
  <c r="H1550" i="1"/>
  <c r="G1550" i="1"/>
  <c r="C1550" i="1"/>
  <c r="C1549" i="1"/>
  <c r="H1549" i="1" s="1"/>
  <c r="H1548" i="1"/>
  <c r="C1548" i="1"/>
  <c r="G1548" i="1" s="1"/>
  <c r="H1547" i="1"/>
  <c r="G1547" i="1"/>
  <c r="C1547" i="1"/>
  <c r="C1546" i="1"/>
  <c r="C1545" i="1"/>
  <c r="H1545" i="1" s="1"/>
  <c r="H1544" i="1"/>
  <c r="G1544" i="1"/>
  <c r="C1544" i="1"/>
  <c r="H1543" i="1"/>
  <c r="G1543" i="1"/>
  <c r="C1543" i="1"/>
  <c r="H1542" i="1"/>
  <c r="G1542" i="1"/>
  <c r="C1542" i="1"/>
  <c r="C1541" i="1"/>
  <c r="H1541" i="1" s="1"/>
  <c r="C1540" i="1"/>
  <c r="G1540" i="1" s="1"/>
  <c r="H1539" i="1"/>
  <c r="G1539" i="1"/>
  <c r="C1539" i="1"/>
  <c r="C1538" i="1"/>
  <c r="G1537" i="1"/>
  <c r="C1537" i="1"/>
  <c r="H1537" i="1" s="1"/>
  <c r="H1536" i="1"/>
  <c r="G1536" i="1"/>
  <c r="C1536" i="1"/>
  <c r="H1535" i="1"/>
  <c r="G1535" i="1"/>
  <c r="C1535" i="1"/>
  <c r="C1534" i="1"/>
  <c r="H1534" i="1" s="1"/>
  <c r="C1533" i="1"/>
  <c r="H1533" i="1" s="1"/>
  <c r="H1532" i="1"/>
  <c r="C1532" i="1"/>
  <c r="G1532" i="1" s="1"/>
  <c r="C1531" i="1"/>
  <c r="H1531" i="1" s="1"/>
  <c r="G1529" i="1"/>
  <c r="C1529" i="1"/>
  <c r="H1529" i="1" s="1"/>
  <c r="H1528" i="1"/>
  <c r="G1528" i="1"/>
  <c r="C1528" i="1"/>
  <c r="H1527" i="1"/>
  <c r="G1527" i="1"/>
  <c r="C1527" i="1"/>
  <c r="C1526" i="1"/>
  <c r="H1526" i="1" s="1"/>
  <c r="C1525" i="1"/>
  <c r="H1525" i="1" s="1"/>
  <c r="H1523" i="1"/>
  <c r="G1523" i="1"/>
  <c r="C1523" i="1"/>
  <c r="C1522" i="1"/>
  <c r="C1521" i="1"/>
  <c r="H1521" i="1" s="1"/>
  <c r="C1520" i="1"/>
  <c r="H1520" i="1" s="1"/>
  <c r="C1516" i="1"/>
  <c r="G1516" i="1" s="1"/>
  <c r="H1515" i="1"/>
  <c r="G1515" i="1"/>
  <c r="C1515" i="1"/>
  <c r="C1514" i="1"/>
  <c r="G1513" i="1"/>
  <c r="C1513" i="1"/>
  <c r="H1513" i="1" s="1"/>
  <c r="H1512" i="1"/>
  <c r="G1512" i="1"/>
  <c r="C1512" i="1"/>
  <c r="H1511" i="1"/>
  <c r="G1511" i="1"/>
  <c r="C1511" i="1"/>
  <c r="G1510" i="1"/>
  <c r="C1510" i="1"/>
  <c r="H1510" i="1" s="1"/>
  <c r="C1509" i="1"/>
  <c r="C1508" i="1"/>
  <c r="G1508" i="1" s="1"/>
  <c r="C1507" i="1"/>
  <c r="H1507" i="1" s="1"/>
  <c r="G1506" i="1"/>
  <c r="C1506" i="1"/>
  <c r="H1506" i="1" s="1"/>
  <c r="G1505" i="1"/>
  <c r="C1505" i="1"/>
  <c r="H1505" i="1" s="1"/>
  <c r="C1504" i="1"/>
  <c r="H1504" i="1" s="1"/>
  <c r="C1503" i="1"/>
  <c r="H1503" i="1" s="1"/>
  <c r="C1502" i="1"/>
  <c r="G1502" i="1" s="1"/>
  <c r="C1501" i="1"/>
  <c r="G1501" i="1" s="1"/>
  <c r="C1500" i="1"/>
  <c r="G1500" i="1" s="1"/>
  <c r="C1499" i="1"/>
  <c r="H1499" i="1" s="1"/>
  <c r="G1498" i="1"/>
  <c r="C1498" i="1"/>
  <c r="H1498" i="1" s="1"/>
  <c r="G1497" i="1"/>
  <c r="C1497" i="1"/>
  <c r="H1497" i="1" s="1"/>
  <c r="H1496" i="1"/>
  <c r="G1496" i="1"/>
  <c r="C1496" i="1"/>
  <c r="H1495" i="1"/>
  <c r="G1495" i="1"/>
  <c r="C1495" i="1"/>
  <c r="H1494" i="1"/>
  <c r="C1494" i="1"/>
  <c r="G1494" i="1" s="1"/>
  <c r="C1493" i="1"/>
  <c r="G1493" i="1" s="1"/>
  <c r="C1492" i="1"/>
  <c r="G1492" i="1" s="1"/>
  <c r="C1491" i="1"/>
  <c r="H1491" i="1" s="1"/>
  <c r="G1490" i="1"/>
  <c r="C1490" i="1"/>
  <c r="H1490" i="1" s="1"/>
  <c r="C1489" i="1"/>
  <c r="H1489" i="1" s="1"/>
  <c r="H1488" i="1"/>
  <c r="G1488" i="1"/>
  <c r="C1488" i="1"/>
  <c r="H1487" i="1"/>
  <c r="G1487" i="1"/>
  <c r="C1487" i="1"/>
  <c r="H1486" i="1"/>
  <c r="C1486" i="1"/>
  <c r="G1486" i="1" s="1"/>
  <c r="C1485" i="1"/>
  <c r="G1485" i="1" s="1"/>
  <c r="C1484" i="1"/>
  <c r="G1484" i="1" s="1"/>
  <c r="C1483" i="1"/>
  <c r="G1483" i="1" s="1"/>
  <c r="G1482" i="1"/>
  <c r="C1482" i="1"/>
  <c r="H1482" i="1" s="1"/>
  <c r="H1480" i="1"/>
  <c r="C1480" i="1"/>
  <c r="G1480" i="1" s="1"/>
  <c r="D1479" i="1"/>
  <c r="C1479" i="1"/>
  <c r="J1478" i="1"/>
  <c r="H1478" i="1"/>
  <c r="G1478" i="1"/>
  <c r="I1478" i="1" s="1"/>
  <c r="D1478" i="1"/>
  <c r="C1478" i="1"/>
  <c r="D1477" i="1"/>
  <c r="H1477" i="1" s="1"/>
  <c r="C1477" i="1"/>
  <c r="D1476" i="1"/>
  <c r="H1476" i="1" s="1"/>
  <c r="C1476" i="1"/>
  <c r="J1476" i="1" s="1"/>
  <c r="D1475" i="1"/>
  <c r="C1475" i="1"/>
  <c r="H1475" i="1" s="1"/>
  <c r="D1474" i="1"/>
  <c r="C1474" i="1"/>
  <c r="H1473" i="1"/>
  <c r="G1473" i="1"/>
  <c r="I1473" i="1" s="1"/>
  <c r="D1473" i="1"/>
  <c r="C1473" i="1"/>
  <c r="J1473" i="1" s="1"/>
  <c r="D1472" i="1"/>
  <c r="G1472" i="1" s="1"/>
  <c r="C1472" i="1"/>
  <c r="J1471" i="1"/>
  <c r="D1471" i="1"/>
  <c r="C1471" i="1"/>
  <c r="H1471" i="1" s="1"/>
  <c r="H1470" i="1"/>
  <c r="G1470" i="1"/>
  <c r="D1470" i="1"/>
  <c r="C1470" i="1"/>
  <c r="D1469" i="1"/>
  <c r="C1469" i="1"/>
  <c r="H1469" i="1" s="1"/>
  <c r="D1468" i="1"/>
  <c r="J1468" i="1" s="1"/>
  <c r="C1468" i="1"/>
  <c r="G1467" i="1"/>
  <c r="I1467" i="1" s="1"/>
  <c r="D1467" i="1"/>
  <c r="H1467" i="1" s="1"/>
  <c r="C1467" i="1"/>
  <c r="J1466" i="1"/>
  <c r="D1466" i="1"/>
  <c r="G1466" i="1" s="1"/>
  <c r="C1466" i="1"/>
  <c r="D1465" i="1"/>
  <c r="C1465" i="1"/>
  <c r="J1465" i="1" s="1"/>
  <c r="D1464" i="1"/>
  <c r="C1464" i="1"/>
  <c r="H1463" i="1"/>
  <c r="G1463" i="1"/>
  <c r="I1463" i="1" s="1"/>
  <c r="D1463" i="1"/>
  <c r="C1463" i="1"/>
  <c r="J1463" i="1" s="1"/>
  <c r="D1462" i="1"/>
  <c r="C1462" i="1"/>
  <c r="J1462" i="1" s="1"/>
  <c r="D1461" i="1"/>
  <c r="C1461" i="1"/>
  <c r="H1461" i="1" s="1"/>
  <c r="J1460" i="1"/>
  <c r="H1460" i="1"/>
  <c r="G1460" i="1"/>
  <c r="I1460" i="1" s="1"/>
  <c r="D1460" i="1"/>
  <c r="C1460" i="1"/>
  <c r="D1459" i="1"/>
  <c r="C1459" i="1"/>
  <c r="J1459" i="1" s="1"/>
  <c r="G1458" i="1"/>
  <c r="D1458" i="1"/>
  <c r="C1458" i="1"/>
  <c r="J1458" i="1" s="1"/>
  <c r="D1457" i="1"/>
  <c r="C1457" i="1"/>
  <c r="H1457" i="1" s="1"/>
  <c r="J1456" i="1"/>
  <c r="H1456" i="1"/>
  <c r="G1456" i="1"/>
  <c r="I1456" i="1" s="1"/>
  <c r="D1456" i="1"/>
  <c r="C1456" i="1"/>
  <c r="D1455" i="1"/>
  <c r="C1455" i="1"/>
  <c r="J1455" i="1" s="1"/>
  <c r="D1454" i="1"/>
  <c r="C1454" i="1"/>
  <c r="H1454" i="1" s="1"/>
  <c r="D1453" i="1"/>
  <c r="C1453" i="1"/>
  <c r="H1453" i="1" s="1"/>
  <c r="G1452" i="1"/>
  <c r="D1452" i="1"/>
  <c r="C1452" i="1"/>
  <c r="J1452" i="1" s="1"/>
  <c r="D1451" i="1"/>
  <c r="C1451" i="1"/>
  <c r="H1451" i="1" s="1"/>
  <c r="J1450" i="1"/>
  <c r="H1450" i="1"/>
  <c r="G1450" i="1"/>
  <c r="I1450" i="1" s="1"/>
  <c r="D1450" i="1"/>
  <c r="C1450" i="1"/>
  <c r="D1449" i="1"/>
  <c r="C1449" i="1"/>
  <c r="J1449" i="1" s="1"/>
  <c r="G1448" i="1"/>
  <c r="D1448" i="1"/>
  <c r="C1448" i="1"/>
  <c r="J1448" i="1" s="1"/>
  <c r="D1447" i="1"/>
  <c r="C1447" i="1"/>
  <c r="H1447" i="1" s="1"/>
  <c r="J1446" i="1"/>
  <c r="H1446" i="1"/>
  <c r="G1446" i="1"/>
  <c r="I1446" i="1" s="1"/>
  <c r="D1446" i="1"/>
  <c r="C1446" i="1"/>
  <c r="H1445" i="1"/>
  <c r="G1445" i="1"/>
  <c r="D1445" i="1"/>
  <c r="C1445" i="1"/>
  <c r="J1445" i="1" s="1"/>
  <c r="J1444" i="1"/>
  <c r="D1444" i="1"/>
  <c r="C1444" i="1"/>
  <c r="H1444" i="1" s="1"/>
  <c r="J1443" i="1"/>
  <c r="H1443" i="1"/>
  <c r="D1443" i="1"/>
  <c r="C1443" i="1"/>
  <c r="G1443" i="1" s="1"/>
  <c r="I1443" i="1" s="1"/>
  <c r="D1442" i="1"/>
  <c r="J1442" i="1" s="1"/>
  <c r="C1442" i="1"/>
  <c r="H1441" i="1"/>
  <c r="G1441" i="1"/>
  <c r="I1441" i="1" s="1"/>
  <c r="D1441" i="1"/>
  <c r="C1441" i="1"/>
  <c r="J1441" i="1" s="1"/>
  <c r="J1440" i="1"/>
  <c r="D1440" i="1"/>
  <c r="C1440" i="1"/>
  <c r="H1440" i="1" s="1"/>
  <c r="J1439" i="1"/>
  <c r="H1439" i="1"/>
  <c r="D1439" i="1"/>
  <c r="C1439" i="1"/>
  <c r="G1439" i="1" s="1"/>
  <c r="I1439" i="1" s="1"/>
  <c r="H1438" i="1"/>
  <c r="G1438" i="1"/>
  <c r="D1438" i="1"/>
  <c r="C1438" i="1"/>
  <c r="H1437" i="1"/>
  <c r="D1437" i="1"/>
  <c r="C1437" i="1"/>
  <c r="G1437" i="1" s="1"/>
  <c r="H1436" i="1"/>
  <c r="G1436" i="1"/>
  <c r="D1436" i="1"/>
  <c r="C1436" i="1"/>
  <c r="H1434" i="1"/>
  <c r="G1434" i="1"/>
  <c r="D1434" i="1"/>
  <c r="C1434" i="1"/>
  <c r="H1433" i="1"/>
  <c r="D1433" i="1"/>
  <c r="C1433" i="1"/>
  <c r="G1433" i="1" s="1"/>
  <c r="H1432" i="1"/>
  <c r="G1432" i="1"/>
  <c r="D1432" i="1"/>
  <c r="C1432" i="1"/>
  <c r="H1431" i="1"/>
  <c r="D1431" i="1"/>
  <c r="C1431" i="1"/>
  <c r="G1431" i="1" s="1"/>
  <c r="H1430" i="1"/>
  <c r="G1430" i="1"/>
  <c r="D1430" i="1"/>
  <c r="C1430" i="1"/>
  <c r="H1429" i="1"/>
  <c r="D1429" i="1"/>
  <c r="C1429" i="1"/>
  <c r="G1429" i="1" s="1"/>
  <c r="H1428" i="1"/>
  <c r="G1428" i="1"/>
  <c r="D1428" i="1"/>
  <c r="C1428" i="1"/>
  <c r="H1427" i="1"/>
  <c r="D1427" i="1"/>
  <c r="G1427" i="1" s="1"/>
  <c r="C1427" i="1"/>
  <c r="H1426" i="1"/>
  <c r="G1426" i="1"/>
  <c r="D1426" i="1"/>
  <c r="C1426" i="1"/>
  <c r="H1425" i="1"/>
  <c r="D1425" i="1"/>
  <c r="G1425" i="1" s="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8" i="1" s="1"/>
  <c r="H717" i="1"/>
  <c r="G717" i="1"/>
  <c r="D717" i="1"/>
  <c r="C717" i="1"/>
  <c r="H716" i="1"/>
  <c r="G716" i="1"/>
  <c r="D716" i="1"/>
  <c r="C716" i="1"/>
  <c r="G715" i="1"/>
  <c r="D715" i="1"/>
  <c r="C715" i="1"/>
  <c r="H714" i="1"/>
  <c r="G714" i="1"/>
  <c r="D714" i="1"/>
  <c r="C714" i="1"/>
  <c r="H713" i="1"/>
  <c r="G713" i="1"/>
  <c r="D713" i="1"/>
  <c r="C713" i="1"/>
  <c r="H712" i="1"/>
  <c r="G712" i="1"/>
  <c r="D712" i="1"/>
  <c r="C712" i="1"/>
  <c r="D711" i="1"/>
  <c r="G711" i="1" s="1"/>
  <c r="C711" i="1"/>
  <c r="D710" i="1"/>
  <c r="C710" i="1"/>
  <c r="G709" i="1"/>
  <c r="D709" i="1"/>
  <c r="C709" i="1"/>
  <c r="H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D688" i="1"/>
  <c r="C688" i="1"/>
  <c r="H688" i="1" s="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D647" i="1"/>
  <c r="C647" i="1"/>
  <c r="G647" i="1" s="1"/>
  <c r="H646" i="1"/>
  <c r="G646" i="1"/>
  <c r="D646" i="1"/>
  <c r="C646" i="1"/>
  <c r="D645" i="1"/>
  <c r="H645" i="1" s="1"/>
  <c r="C645" i="1"/>
  <c r="D644" i="1"/>
  <c r="H644" i="1" s="1"/>
  <c r="C644" i="1"/>
  <c r="D643" i="1"/>
  <c r="G643" i="1" s="1"/>
  <c r="C643" i="1"/>
  <c r="H643" i="1" s="1"/>
  <c r="D642" i="1"/>
  <c r="C642" i="1"/>
  <c r="H642" i="1" s="1"/>
  <c r="H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D412" i="1"/>
  <c r="C412" i="1"/>
  <c r="H412" i="1" s="1"/>
  <c r="C411" i="1"/>
  <c r="H406" i="1"/>
  <c r="G406" i="1"/>
  <c r="D406" i="1"/>
  <c r="C406"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C291"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D219" i="1"/>
  <c r="C219" i="1"/>
  <c r="G219" i="1" s="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D211" i="1"/>
  <c r="C211" i="1"/>
  <c r="G211" i="1" s="1"/>
  <c r="H210" i="1"/>
  <c r="G210" i="1"/>
  <c r="D210" i="1"/>
  <c r="C210" i="1"/>
  <c r="D209" i="1"/>
  <c r="H209" i="1" s="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G191" i="1" s="1"/>
  <c r="H190" i="1"/>
  <c r="G190" i="1"/>
  <c r="D190" i="1"/>
  <c r="C190" i="1"/>
  <c r="D189" i="1"/>
  <c r="H189" i="1" s="1"/>
  <c r="C189" i="1"/>
  <c r="D188" i="1"/>
  <c r="C188" i="1"/>
  <c r="H188" i="1" s="1"/>
  <c r="H187" i="1"/>
  <c r="D187" i="1"/>
  <c r="C187" i="1"/>
  <c r="H186" i="1"/>
  <c r="G186" i="1"/>
  <c r="D186" i="1"/>
  <c r="C186" i="1"/>
  <c r="H185" i="1"/>
  <c r="G185" i="1"/>
  <c r="D185" i="1"/>
  <c r="C185" i="1"/>
  <c r="D184" i="1"/>
  <c r="H183" i="1"/>
  <c r="G183" i="1"/>
  <c r="D183" i="1"/>
  <c r="C183" i="1"/>
  <c r="H182" i="1"/>
  <c r="D182" i="1"/>
  <c r="G182" i="1" s="1"/>
  <c r="C182" i="1"/>
  <c r="D181" i="1"/>
  <c r="H181" i="1" s="1"/>
  <c r="C181" i="1"/>
  <c r="D180" i="1"/>
  <c r="C180" i="1"/>
  <c r="H179" i="1"/>
  <c r="G179" i="1"/>
  <c r="D179" i="1"/>
  <c r="C179" i="1"/>
  <c r="D178" i="1"/>
  <c r="C178" i="1"/>
  <c r="D177" i="1"/>
  <c r="G177" i="1" s="1"/>
  <c r="C177" i="1"/>
  <c r="D176" i="1"/>
  <c r="H176" i="1" s="1"/>
  <c r="C176" i="1"/>
  <c r="D175" i="1"/>
  <c r="C175" i="1"/>
  <c r="D174" i="1"/>
  <c r="C174" i="1"/>
  <c r="C173" i="1"/>
  <c r="D172" i="1"/>
  <c r="C172" i="1"/>
  <c r="H171" i="1"/>
  <c r="G171" i="1"/>
  <c r="D171" i="1"/>
  <c r="C171" i="1"/>
  <c r="D170" i="1"/>
  <c r="H170" i="1" s="1"/>
  <c r="C170" i="1"/>
  <c r="D169" i="1"/>
  <c r="H169" i="1" s="1"/>
  <c r="C169" i="1"/>
  <c r="G169" i="1" s="1"/>
  <c r="D168" i="1"/>
  <c r="C168" i="1"/>
  <c r="H168" i="1" s="1"/>
  <c r="D167" i="1"/>
  <c r="C167" i="1"/>
  <c r="D166" i="1"/>
  <c r="G166" i="1" s="1"/>
  <c r="C166" i="1"/>
  <c r="C165" i="1"/>
  <c r="D164" i="1"/>
  <c r="H164" i="1" s="1"/>
  <c r="C164" i="1"/>
  <c r="D163" i="1"/>
  <c r="C163" i="1"/>
  <c r="D162" i="1"/>
  <c r="H162" i="1" s="1"/>
  <c r="C162" i="1"/>
  <c r="D161" i="1"/>
  <c r="C161" i="1"/>
  <c r="D160" i="1"/>
  <c r="C160" i="1"/>
  <c r="H158" i="1"/>
  <c r="G158" i="1"/>
  <c r="D158" i="1"/>
  <c r="C158" i="1"/>
  <c r="D157" i="1"/>
  <c r="C157" i="1"/>
  <c r="H156" i="1"/>
  <c r="G156" i="1"/>
  <c r="D156" i="1"/>
  <c r="C156" i="1"/>
  <c r="D155" i="1"/>
  <c r="C155" i="1"/>
  <c r="G154" i="1"/>
  <c r="D154" i="1"/>
  <c r="H154" i="1" s="1"/>
  <c r="C154" i="1"/>
  <c r="D153" i="1"/>
  <c r="C153" i="1"/>
  <c r="H153" i="1" s="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H131" i="1" s="1"/>
  <c r="C130" i="1"/>
  <c r="H128" i="1"/>
  <c r="G128" i="1"/>
  <c r="D128" i="1"/>
  <c r="C128" i="1"/>
  <c r="H127" i="1"/>
  <c r="G127" i="1"/>
  <c r="D127" i="1"/>
  <c r="C127" i="1"/>
  <c r="H126" i="1"/>
  <c r="G126" i="1"/>
  <c r="D126" i="1"/>
  <c r="C126" i="1"/>
  <c r="D125" i="1"/>
  <c r="H125" i="1" s="1"/>
  <c r="C125" i="1"/>
  <c r="H124" i="1"/>
  <c r="D124" i="1"/>
  <c r="G124" i="1" s="1"/>
  <c r="C124" i="1"/>
  <c r="D123" i="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H82" i="1"/>
  <c r="G82" i="1"/>
  <c r="D82" i="1"/>
  <c r="C82" i="1"/>
  <c r="D81" i="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D71" i="1"/>
  <c r="C71" i="1"/>
  <c r="D70" i="1"/>
  <c r="H70" i="1" s="1"/>
  <c r="C70" i="1"/>
  <c r="H69" i="1"/>
  <c r="G69" i="1"/>
  <c r="D69" i="1"/>
  <c r="C69" i="1"/>
  <c r="H68" i="1"/>
  <c r="G68" i="1"/>
  <c r="D68" i="1"/>
  <c r="C68" i="1"/>
  <c r="H67" i="1"/>
  <c r="G67" i="1"/>
  <c r="D67" i="1"/>
  <c r="C67" i="1"/>
  <c r="H66" i="1"/>
  <c r="G66" i="1"/>
  <c r="D66" i="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I36" i="3" l="1"/>
  <c r="G1521" i="1"/>
  <c r="G1576" i="1"/>
  <c r="G1519" i="1"/>
  <c r="D43" i="8"/>
  <c r="I35" i="3" s="1"/>
  <c r="G1520" i="1"/>
  <c r="G1504" i="1"/>
  <c r="G1531" i="1"/>
  <c r="C1530" i="1"/>
  <c r="H1530" i="1" s="1"/>
  <c r="G1534" i="1"/>
  <c r="C1524" i="1"/>
  <c r="G1524" i="1" s="1"/>
  <c r="G1491" i="1"/>
  <c r="G1507" i="1"/>
  <c r="G1503" i="1"/>
  <c r="H1502" i="1"/>
  <c r="G1499" i="1"/>
  <c r="G1489" i="1"/>
  <c r="H1483" i="1"/>
  <c r="H290" i="1"/>
  <c r="E283" i="9"/>
  <c r="B283" i="9" s="1"/>
  <c r="G1481" i="1"/>
  <c r="F214" i="9"/>
  <c r="B214" i="9" s="1"/>
  <c r="E284" i="9"/>
  <c r="B284" i="9" s="1"/>
  <c r="E225" i="9"/>
  <c r="B225" i="9" s="1"/>
  <c r="H715" i="1"/>
  <c r="H711" i="1"/>
  <c r="F217" i="9"/>
  <c r="B217" i="9" s="1"/>
  <c r="H710" i="1"/>
  <c r="E33" i="9"/>
  <c r="B33" i="9" s="1"/>
  <c r="G687" i="1"/>
  <c r="G644" i="1"/>
  <c r="G645" i="1"/>
  <c r="F652" i="4"/>
  <c r="G641" i="1"/>
  <c r="H378" i="1"/>
  <c r="H379" i="1"/>
  <c r="H365" i="1"/>
  <c r="E350" i="4"/>
  <c r="E408" i="4" s="1"/>
  <c r="D403" i="1" s="1"/>
  <c r="F369" i="4"/>
  <c r="H364" i="1"/>
  <c r="E643" i="4"/>
  <c r="D637" i="1" s="1"/>
  <c r="G413" i="1"/>
  <c r="F418" i="4"/>
  <c r="H291" i="1"/>
  <c r="H248" i="1"/>
  <c r="G248" i="1"/>
  <c r="G255" i="1"/>
  <c r="G256" i="1"/>
  <c r="G209" i="1"/>
  <c r="E196" i="4"/>
  <c r="D192" i="1" s="1"/>
  <c r="G192" i="1" s="1"/>
  <c r="H206" i="1"/>
  <c r="G207" i="1"/>
  <c r="F210" i="4"/>
  <c r="G189" i="1"/>
  <c r="G187" i="1"/>
  <c r="F188" i="4"/>
  <c r="G181" i="1"/>
  <c r="H180" i="1"/>
  <c r="H178" i="1"/>
  <c r="E41" i="9"/>
  <c r="B41" i="9" s="1"/>
  <c r="H177" i="1"/>
  <c r="G176" i="1"/>
  <c r="H175" i="1"/>
  <c r="F177" i="4"/>
  <c r="H173" i="1"/>
  <c r="H174" i="1"/>
  <c r="H165" i="1"/>
  <c r="H172" i="1"/>
  <c r="G170" i="1"/>
  <c r="E163" i="4"/>
  <c r="D159" i="1" s="1"/>
  <c r="H167" i="1"/>
  <c r="H166" i="1"/>
  <c r="G164" i="1"/>
  <c r="H163" i="1"/>
  <c r="G162" i="1"/>
  <c r="F164" i="4"/>
  <c r="G160" i="1"/>
  <c r="H161" i="1"/>
  <c r="H157" i="1"/>
  <c r="H155" i="1"/>
  <c r="H149" i="1"/>
  <c r="G125" i="1"/>
  <c r="F124" i="4"/>
  <c r="D121" i="1"/>
  <c r="G113" i="1"/>
  <c r="F216" i="9"/>
  <c r="B216" i="9" s="1"/>
  <c r="G649" i="1"/>
  <c r="E22" i="9"/>
  <c r="B22" i="9" s="1"/>
  <c r="G718" i="1"/>
  <c r="E39" i="9"/>
  <c r="B39" i="9" s="1"/>
  <c r="G710" i="1"/>
  <c r="G688" i="1"/>
  <c r="G668" i="1"/>
  <c r="B274" i="9"/>
  <c r="G642" i="1"/>
  <c r="F416" i="4"/>
  <c r="D411" i="1"/>
  <c r="H411" i="1" s="1"/>
  <c r="H288" i="1"/>
  <c r="G405" i="1"/>
  <c r="G378" i="1"/>
  <c r="G379" i="1"/>
  <c r="G364" i="1"/>
  <c r="G365" i="1"/>
  <c r="G290" i="1"/>
  <c r="G291" i="1"/>
  <c r="G411" i="1"/>
  <c r="D644" i="4"/>
  <c r="E273" i="9"/>
  <c r="B273" i="9" s="1"/>
  <c r="E644" i="4"/>
  <c r="D638" i="1" s="1"/>
  <c r="G288" i="1"/>
  <c r="G412" i="1"/>
  <c r="D643" i="4"/>
  <c r="G206" i="1"/>
  <c r="C184" i="1"/>
  <c r="H184" i="1" s="1"/>
  <c r="G188" i="1"/>
  <c r="B220" i="9"/>
  <c r="E44" i="9"/>
  <c r="B44" i="9" s="1"/>
  <c r="G180" i="1"/>
  <c r="G178" i="1"/>
  <c r="G175" i="1"/>
  <c r="G174" i="1"/>
  <c r="D163" i="4"/>
  <c r="G173" i="1"/>
  <c r="G172" i="1"/>
  <c r="G168" i="1"/>
  <c r="G167" i="1"/>
  <c r="G165" i="1"/>
  <c r="F169" i="4"/>
  <c r="G163" i="1"/>
  <c r="H160" i="1"/>
  <c r="G161" i="1"/>
  <c r="G155" i="1"/>
  <c r="G157" i="1"/>
  <c r="D152" i="4"/>
  <c r="C148" i="1" s="1"/>
  <c r="H148" i="1" s="1"/>
  <c r="G153" i="1"/>
  <c r="H152" i="1"/>
  <c r="F153" i="4"/>
  <c r="G149" i="1"/>
  <c r="H150" i="1"/>
  <c r="H132" i="1"/>
  <c r="F133" i="4"/>
  <c r="C129" i="1"/>
  <c r="F134" i="4"/>
  <c r="G131" i="1"/>
  <c r="G123" i="1"/>
  <c r="G121" i="1"/>
  <c r="F112" i="4"/>
  <c r="E37" i="9"/>
  <c r="B37" i="9" s="1"/>
  <c r="H108" i="1"/>
  <c r="D106" i="4"/>
  <c r="G83" i="1"/>
  <c r="F83" i="4"/>
  <c r="H79" i="1"/>
  <c r="H81" i="1"/>
  <c r="H71" i="1"/>
  <c r="F68" i="4"/>
  <c r="G65" i="1"/>
  <c r="H64" i="1"/>
  <c r="H65" i="1"/>
  <c r="G53" i="1"/>
  <c r="F54" i="4"/>
  <c r="E50" i="4"/>
  <c r="D46" i="1" s="1"/>
  <c r="H50" i="1"/>
  <c r="D50" i="4"/>
  <c r="G152" i="1"/>
  <c r="G148" i="1"/>
  <c r="G150" i="1"/>
  <c r="G132" i="1"/>
  <c r="G129" i="1"/>
  <c r="H129" i="1"/>
  <c r="D130" i="1"/>
  <c r="H120" i="1"/>
  <c r="G120" i="1"/>
  <c r="H121" i="1"/>
  <c r="H123" i="1"/>
  <c r="G108" i="1"/>
  <c r="H83" i="1"/>
  <c r="G79" i="1"/>
  <c r="G81" i="1"/>
  <c r="E82" i="4"/>
  <c r="D78" i="1" s="1"/>
  <c r="G71" i="1"/>
  <c r="G70" i="1"/>
  <c r="G64" i="1"/>
  <c r="G50" i="1"/>
  <c r="G13" i="1"/>
  <c r="H13" i="1"/>
  <c r="G587" i="1"/>
  <c r="H587" i="1"/>
  <c r="G619" i="1"/>
  <c r="H619" i="1"/>
  <c r="I1466" i="1"/>
  <c r="G1442" i="1"/>
  <c r="J1447" i="1"/>
  <c r="J1451" i="1"/>
  <c r="J1457" i="1"/>
  <c r="H1468" i="1"/>
  <c r="H1472" i="1"/>
  <c r="I1472" i="1" s="1"/>
  <c r="G1477" i="1"/>
  <c r="I1477" i="1" s="1"/>
  <c r="H1493" i="1"/>
  <c r="H1516" i="1"/>
  <c r="H1538" i="1"/>
  <c r="G1538" i="1"/>
  <c r="H1570" i="1"/>
  <c r="G1570" i="1"/>
  <c r="D528" i="4"/>
  <c r="H1509" i="1"/>
  <c r="G1509" i="1"/>
  <c r="D346" i="1"/>
  <c r="H1442" i="1"/>
  <c r="G1449" i="1"/>
  <c r="I1449" i="1" s="1"/>
  <c r="G1453" i="1"/>
  <c r="G1455" i="1"/>
  <c r="G1459" i="1"/>
  <c r="G1462" i="1"/>
  <c r="G1465" i="1"/>
  <c r="I1465" i="1" s="1"/>
  <c r="J1467" i="1"/>
  <c r="G1475" i="1"/>
  <c r="G1545" i="1"/>
  <c r="H1556" i="1"/>
  <c r="G1577" i="1"/>
  <c r="H1449" i="1"/>
  <c r="H1455" i="1"/>
  <c r="H1459" i="1"/>
  <c r="H1462" i="1"/>
  <c r="G1464" i="1"/>
  <c r="I1464" i="1" s="1"/>
  <c r="H1465" i="1"/>
  <c r="G1474" i="1"/>
  <c r="H1479" i="1"/>
  <c r="H1484" i="1"/>
  <c r="H1500" i="1"/>
  <c r="H1546" i="1"/>
  <c r="G1546" i="1"/>
  <c r="H1578" i="1"/>
  <c r="G1578" i="1"/>
  <c r="F421" i="4"/>
  <c r="I20" i="3"/>
  <c r="H1514" i="1"/>
  <c r="G1514" i="1"/>
  <c r="F7" i="4"/>
  <c r="C509" i="1"/>
  <c r="G1440" i="1"/>
  <c r="I1440" i="1" s="1"/>
  <c r="G1444" i="1"/>
  <c r="I1444" i="1" s="1"/>
  <c r="H1448" i="1"/>
  <c r="I1448" i="1" s="1"/>
  <c r="H1452" i="1"/>
  <c r="I1452" i="1" s="1"/>
  <c r="H1458" i="1"/>
  <c r="I1458" i="1" s="1"/>
  <c r="H1464" i="1"/>
  <c r="H1466" i="1"/>
  <c r="J1472" i="1"/>
  <c r="H1474" i="1"/>
  <c r="J1477" i="1"/>
  <c r="G1479" i="1"/>
  <c r="I1479" i="1" s="1"/>
  <c r="H1485" i="1"/>
  <c r="H1501" i="1"/>
  <c r="H1522" i="1"/>
  <c r="G1522" i="1"/>
  <c r="G1526" i="1"/>
  <c r="H1554" i="1"/>
  <c r="G1554" i="1"/>
  <c r="E7" i="4"/>
  <c r="F299" i="4"/>
  <c r="D345" i="1"/>
  <c r="G1447" i="1"/>
  <c r="I1447" i="1" s="1"/>
  <c r="G1451" i="1"/>
  <c r="I1451" i="1" s="1"/>
  <c r="G1454" i="1"/>
  <c r="G1457" i="1"/>
  <c r="I1457" i="1" s="1"/>
  <c r="G1461" i="1"/>
  <c r="G1469" i="1"/>
  <c r="G1471" i="1"/>
  <c r="I1471" i="1" s="1"/>
  <c r="G1476" i="1"/>
  <c r="I1476" i="1" s="1"/>
  <c r="H1540" i="1"/>
  <c r="G1561" i="1"/>
  <c r="E528" i="4"/>
  <c r="J1464" i="1"/>
  <c r="G1468" i="1"/>
  <c r="I1468" i="1" s="1"/>
  <c r="J1474" i="1"/>
  <c r="J1479" i="1"/>
  <c r="H1492" i="1"/>
  <c r="H1508" i="1"/>
  <c r="H1562" i="1"/>
  <c r="G1562" i="1"/>
  <c r="F351" i="4"/>
  <c r="D224" i="4"/>
  <c r="D311" i="4"/>
  <c r="D363" i="4"/>
  <c r="D472" i="4"/>
  <c r="G289" i="9"/>
  <c r="E289" i="9" s="1"/>
  <c r="B289" i="9" s="1"/>
  <c r="D7" i="5"/>
  <c r="D69" i="5"/>
  <c r="H20" i="9"/>
  <c r="D190" i="5"/>
  <c r="F191" i="5"/>
  <c r="D42" i="8"/>
  <c r="F45" i="4"/>
  <c r="F125" i="4"/>
  <c r="F197" i="4"/>
  <c r="F300" i="4"/>
  <c r="F352" i="4"/>
  <c r="F529" i="4"/>
  <c r="F581" i="4"/>
  <c r="F79" i="5"/>
  <c r="D87" i="5"/>
  <c r="F250" i="5"/>
  <c r="D245" i="5"/>
  <c r="D35" i="6"/>
  <c r="F140" i="4"/>
  <c r="F345" i="4"/>
  <c r="F397" i="4"/>
  <c r="F417" i="4"/>
  <c r="F516" i="4"/>
  <c r="F568" i="4"/>
  <c r="E87" i="5"/>
  <c r="D1065" i="1" s="1"/>
  <c r="F119" i="5"/>
  <c r="G292" i="9"/>
  <c r="E292" i="9" s="1"/>
  <c r="B292" i="9" s="1"/>
  <c r="F206" i="5"/>
  <c r="F238" i="5"/>
  <c r="E146" i="5"/>
  <c r="D1124" i="1" s="1"/>
  <c r="G1525" i="1"/>
  <c r="G1533" i="1"/>
  <c r="G1541" i="1"/>
  <c r="G1549" i="1"/>
  <c r="G1557" i="1"/>
  <c r="G1565" i="1"/>
  <c r="G1573" i="1"/>
  <c r="G286" i="9"/>
  <c r="E286" i="9" s="1"/>
  <c r="B286" i="9" s="1"/>
  <c r="D5" i="6"/>
  <c r="F6" i="6"/>
  <c r="F115" i="6"/>
  <c r="D114" i="6"/>
  <c r="E141" i="6"/>
  <c r="G297" i="9"/>
  <c r="E297" i="9" s="1"/>
  <c r="E29" i="9"/>
  <c r="B29" i="9" s="1"/>
  <c r="E61" i="9"/>
  <c r="B61" i="9" s="1"/>
  <c r="E93" i="9"/>
  <c r="B93" i="9" s="1"/>
  <c r="E117" i="9"/>
  <c r="B117" i="9" s="1"/>
  <c r="E133" i="9"/>
  <c r="B133" i="9" s="1"/>
  <c r="B154" i="9"/>
  <c r="H164" i="9"/>
  <c r="B238" i="9"/>
  <c r="B254" i="9"/>
  <c r="B270" i="9"/>
  <c r="E287" i="9"/>
  <c r="B287" i="9" s="1"/>
  <c r="G162" i="9"/>
  <c r="E162" i="9" s="1"/>
  <c r="B162" i="9" s="1"/>
  <c r="E137" i="9"/>
  <c r="B137" i="9" s="1"/>
  <c r="E156" i="9"/>
  <c r="B156" i="9" s="1"/>
  <c r="G165" i="9"/>
  <c r="F149" i="5"/>
  <c r="I10" i="9"/>
  <c r="G160" i="9"/>
  <c r="E160" i="9" s="1"/>
  <c r="B160" i="9" s="1"/>
  <c r="H165" i="9"/>
  <c r="G169" i="9"/>
  <c r="E169" i="9" s="1"/>
  <c r="B169" i="9" s="1"/>
  <c r="G173" i="9"/>
  <c r="E173" i="9" s="1"/>
  <c r="B173" i="9" s="1"/>
  <c r="G177" i="9"/>
  <c r="E177" i="9" s="1"/>
  <c r="B177" i="9" s="1"/>
  <c r="G181" i="9"/>
  <c r="E181" i="9" s="1"/>
  <c r="B181" i="9" s="1"/>
  <c r="G185" i="9"/>
  <c r="E185" i="9" s="1"/>
  <c r="B185" i="9" s="1"/>
  <c r="G189" i="9"/>
  <c r="E189" i="9" s="1"/>
  <c r="B189" i="9" s="1"/>
  <c r="E176" i="5"/>
  <c r="F239" i="5"/>
  <c r="F259" i="5"/>
  <c r="F90" i="6"/>
  <c r="E45" i="9"/>
  <c r="B45" i="9" s="1"/>
  <c r="E77" i="9"/>
  <c r="B77" i="9" s="1"/>
  <c r="E109" i="9"/>
  <c r="B109" i="9" s="1"/>
  <c r="E125" i="9"/>
  <c r="B125" i="9" s="1"/>
  <c r="E141" i="9"/>
  <c r="B141" i="9" s="1"/>
  <c r="E145" i="9"/>
  <c r="B145" i="9" s="1"/>
  <c r="B219" i="9"/>
  <c r="B230" i="9"/>
  <c r="B246" i="9"/>
  <c r="B262" i="9"/>
  <c r="F213" i="9"/>
  <c r="B213" i="9" s="1"/>
  <c r="F221" i="9"/>
  <c r="B22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7" i="9"/>
  <c r="E167" i="9" s="1"/>
  <c r="B167" i="9" s="1"/>
  <c r="G171" i="9"/>
  <c r="E171" i="9" s="1"/>
  <c r="B171" i="9" s="1"/>
  <c r="G175" i="9"/>
  <c r="E175" i="9" s="1"/>
  <c r="B175" i="9" s="1"/>
  <c r="G179" i="9"/>
  <c r="E179" i="9" s="1"/>
  <c r="B179" i="9" s="1"/>
  <c r="G183" i="9"/>
  <c r="E183" i="9" s="1"/>
  <c r="B183" i="9" s="1"/>
  <c r="G187" i="9"/>
  <c r="E187" i="9" s="1"/>
  <c r="B187" i="9" s="1"/>
  <c r="G191" i="9"/>
  <c r="E191" i="9" s="1"/>
  <c r="B224" i="9"/>
  <c r="B240" i="9"/>
  <c r="B256" i="9"/>
  <c r="C1518" i="1" l="1"/>
  <c r="H1518" i="1" s="1"/>
  <c r="G1530" i="1"/>
  <c r="H1524" i="1"/>
  <c r="E407" i="4"/>
  <c r="D402" i="1" s="1"/>
  <c r="F196" i="4"/>
  <c r="H192" i="1"/>
  <c r="E151" i="4"/>
  <c r="D147" i="1" s="1"/>
  <c r="F212" i="9"/>
  <c r="B212" i="9" s="1"/>
  <c r="B191" i="9"/>
  <c r="D151" i="4"/>
  <c r="D289" i="4" s="1"/>
  <c r="F152" i="4"/>
  <c r="G20" i="9"/>
  <c r="E20" i="9" s="1"/>
  <c r="B20" i="9" s="1"/>
  <c r="F644" i="4"/>
  <c r="C638" i="1"/>
  <c r="H638" i="1" s="1"/>
  <c r="F643" i="4"/>
  <c r="C637" i="1"/>
  <c r="G184" i="1"/>
  <c r="F163" i="4"/>
  <c r="C159" i="1"/>
  <c r="D6" i="4"/>
  <c r="H16" i="3" s="1"/>
  <c r="F106" i="4"/>
  <c r="C102" i="1"/>
  <c r="F82" i="4"/>
  <c r="F50" i="4"/>
  <c r="C46" i="1"/>
  <c r="H130" i="1"/>
  <c r="G130" i="1"/>
  <c r="H78" i="1"/>
  <c r="G78" i="1"/>
  <c r="E636" i="4"/>
  <c r="D630" i="1" s="1"/>
  <c r="D522" i="1"/>
  <c r="B297" i="9"/>
  <c r="E296" i="9"/>
  <c r="I10" i="3" s="1"/>
  <c r="F245" i="5"/>
  <c r="C1222" i="1"/>
  <c r="F363" i="4"/>
  <c r="C358" i="1"/>
  <c r="G291" i="9"/>
  <c r="E291" i="9" s="1"/>
  <c r="B291" i="9" s="1"/>
  <c r="F190" i="5"/>
  <c r="C1167" i="1"/>
  <c r="F35" i="6"/>
  <c r="H25" i="3"/>
  <c r="C1329" i="1"/>
  <c r="F472" i="4"/>
  <c r="C466" i="1"/>
  <c r="E175" i="5"/>
  <c r="D1152" i="1" s="1"/>
  <c r="I22" i="3"/>
  <c r="D1153" i="1"/>
  <c r="E165" i="9"/>
  <c r="B165" i="9" s="1"/>
  <c r="I28" i="3"/>
  <c r="D1435" i="1"/>
  <c r="H1124" i="1"/>
  <c r="G1124" i="1"/>
  <c r="F311" i="4"/>
  <c r="C306" i="1"/>
  <c r="G509" i="1"/>
  <c r="H509" i="1"/>
  <c r="D420" i="4"/>
  <c r="H346" i="1"/>
  <c r="G346" i="1"/>
  <c r="I1442" i="1"/>
  <c r="C147" i="1"/>
  <c r="F87" i="5"/>
  <c r="C1065" i="1"/>
  <c r="F224" i="4"/>
  <c r="C220" i="1"/>
  <c r="E635" i="4"/>
  <c r="D629" i="1" s="1"/>
  <c r="D237" i="5"/>
  <c r="K1432" i="9"/>
  <c r="G295" i="9"/>
  <c r="E295" i="9" s="1"/>
  <c r="B295" i="9" s="1"/>
  <c r="C1517" i="1"/>
  <c r="I34" i="3"/>
  <c r="D68" i="5"/>
  <c r="F69" i="5"/>
  <c r="C1047" i="1"/>
  <c r="E68" i="5"/>
  <c r="I1462" i="1"/>
  <c r="D3" i="1"/>
  <c r="E6" i="4"/>
  <c r="F114" i="6"/>
  <c r="H27" i="3"/>
  <c r="C1408" i="1"/>
  <c r="G294" i="9"/>
  <c r="E294" i="9" s="1"/>
  <c r="D6" i="5"/>
  <c r="F7" i="5"/>
  <c r="C985" i="1"/>
  <c r="H20" i="3"/>
  <c r="D350" i="4"/>
  <c r="I1474" i="1"/>
  <c r="I1459" i="1"/>
  <c r="F528" i="4"/>
  <c r="C522" i="1"/>
  <c r="G299" i="9"/>
  <c r="E299" i="9" s="1"/>
  <c r="D141" i="6"/>
  <c r="F5" i="6"/>
  <c r="C1299" i="1"/>
  <c r="H24" i="3"/>
  <c r="D176" i="5"/>
  <c r="D298" i="4"/>
  <c r="I1455" i="1"/>
  <c r="G1518" i="1" l="1"/>
  <c r="F151" i="4"/>
  <c r="E289" i="4"/>
  <c r="E413" i="4" s="1"/>
  <c r="E640" i="4" s="1"/>
  <c r="I17" i="3"/>
  <c r="H17" i="3"/>
  <c r="G638" i="1"/>
  <c r="H637" i="1"/>
  <c r="G637" i="1"/>
  <c r="H159" i="1"/>
  <c r="G159" i="1"/>
  <c r="C2" i="1"/>
  <c r="D290" i="4"/>
  <c r="C286" i="1" s="1"/>
  <c r="F6" i="4"/>
  <c r="H102" i="1"/>
  <c r="G102" i="1"/>
  <c r="D412" i="4"/>
  <c r="D639" i="4" s="1"/>
  <c r="G46" i="1"/>
  <c r="H46" i="1"/>
  <c r="F141" i="6"/>
  <c r="H28" i="3"/>
  <c r="C1435" i="1"/>
  <c r="G282" i="9"/>
  <c r="E282" i="9" s="1"/>
  <c r="B282" i="9" s="1"/>
  <c r="F6" i="5"/>
  <c r="C984" i="1"/>
  <c r="E412" i="4"/>
  <c r="I16" i="3"/>
  <c r="D2" i="1"/>
  <c r="H1517" i="1"/>
  <c r="G1517" i="1"/>
  <c r="H11" i="3"/>
  <c r="I21" i="3"/>
  <c r="D1046" i="1"/>
  <c r="E6" i="5"/>
  <c r="G1047" i="1"/>
  <c r="H1047" i="1"/>
  <c r="G1167" i="1"/>
  <c r="H1167" i="1"/>
  <c r="H1222" i="1"/>
  <c r="G1222" i="1"/>
  <c r="F176" i="5"/>
  <c r="D175" i="5"/>
  <c r="H22" i="3"/>
  <c r="C1153" i="1"/>
  <c r="H23" i="3"/>
  <c r="F237" i="5"/>
  <c r="C1214" i="1"/>
  <c r="G147" i="1"/>
  <c r="H147" i="1"/>
  <c r="H1408" i="1"/>
  <c r="G1408" i="1"/>
  <c r="E19" i="9"/>
  <c r="D413" i="4"/>
  <c r="D291" i="4"/>
  <c r="C285" i="1"/>
  <c r="H306" i="1"/>
  <c r="G306" i="1"/>
  <c r="G3" i="1"/>
  <c r="H3" i="1"/>
  <c r="F298" i="4"/>
  <c r="D407" i="4"/>
  <c r="C293" i="1"/>
  <c r="E293" i="9"/>
  <c r="B294" i="9"/>
  <c r="H21" i="3"/>
  <c r="F68" i="5"/>
  <c r="C1046" i="1"/>
  <c r="E298" i="9"/>
  <c r="B299" i="9"/>
  <c r="G985" i="1"/>
  <c r="H985" i="1"/>
  <c r="G1065" i="1"/>
  <c r="H1065" i="1"/>
  <c r="G1329" i="1"/>
  <c r="H1329" i="1"/>
  <c r="H522" i="1"/>
  <c r="G522" i="1"/>
  <c r="D635" i="4"/>
  <c r="F420" i="4"/>
  <c r="C414" i="1"/>
  <c r="D636" i="4"/>
  <c r="G1299" i="1"/>
  <c r="H9" i="3"/>
  <c r="H1299" i="1"/>
  <c r="D408" i="4"/>
  <c r="F350" i="4"/>
  <c r="C345" i="1"/>
  <c r="H220" i="1"/>
  <c r="G220" i="1"/>
  <c r="H466" i="1"/>
  <c r="G466" i="1"/>
  <c r="H358" i="1"/>
  <c r="G358" i="1"/>
  <c r="D285" i="1" l="1"/>
  <c r="G285" i="1" s="1"/>
  <c r="D408" i="1"/>
  <c r="F289" i="4"/>
  <c r="E291" i="4"/>
  <c r="D287" i="1" s="1"/>
  <c r="E415" i="4"/>
  <c r="D410" i="1" s="1"/>
  <c r="E290" i="4"/>
  <c r="D286" i="1" s="1"/>
  <c r="G286" i="1" s="1"/>
  <c r="C407" i="1"/>
  <c r="D414" i="4"/>
  <c r="C409" i="1" s="1"/>
  <c r="F412" i="4"/>
  <c r="G1153" i="1"/>
  <c r="H1153" i="1"/>
  <c r="F175" i="5"/>
  <c r="C1152" i="1"/>
  <c r="H276" i="9"/>
  <c r="D984" i="1"/>
  <c r="F636" i="4"/>
  <c r="C630" i="1"/>
  <c r="H414" i="1"/>
  <c r="G414" i="1"/>
  <c r="D634" i="1"/>
  <c r="E639" i="4"/>
  <c r="E642" i="4" s="1"/>
  <c r="E414" i="4"/>
  <c r="D409" i="1" s="1"/>
  <c r="D407" i="1"/>
  <c r="G407" i="1" s="1"/>
  <c r="F635" i="4"/>
  <c r="C629" i="1"/>
  <c r="G2" i="1"/>
  <c r="H2" i="1"/>
  <c r="G293" i="1"/>
  <c r="H293" i="1"/>
  <c r="F291" i="4"/>
  <c r="C287" i="1"/>
  <c r="H984" i="1"/>
  <c r="G984" i="1"/>
  <c r="K3" i="9"/>
  <c r="I9" i="3"/>
  <c r="F407" i="4"/>
  <c r="C402" i="1"/>
  <c r="D415" i="4"/>
  <c r="D640" i="4"/>
  <c r="D641" i="4" s="1"/>
  <c r="F413" i="4"/>
  <c r="C408" i="1"/>
  <c r="H1214" i="1"/>
  <c r="G1214" i="1"/>
  <c r="N3" i="9"/>
  <c r="I11" i="3"/>
  <c r="H1046" i="1"/>
  <c r="G1046" i="1"/>
  <c r="F408" i="4"/>
  <c r="C403" i="1"/>
  <c r="G1435" i="1"/>
  <c r="H1435" i="1"/>
  <c r="G345" i="1"/>
  <c r="H345" i="1"/>
  <c r="G276" i="9"/>
  <c r="E276" i="9" s="1"/>
  <c r="C633" i="1"/>
  <c r="H285" i="1" l="1"/>
  <c r="H286" i="1"/>
  <c r="F290" i="4"/>
  <c r="H407" i="1"/>
  <c r="F414" i="4"/>
  <c r="F639" i="4"/>
  <c r="C635" i="1"/>
  <c r="F415" i="4"/>
  <c r="C410" i="1"/>
  <c r="D636" i="1"/>
  <c r="E641" i="4"/>
  <c r="E646" i="4" s="1"/>
  <c r="D633" i="1"/>
  <c r="G633" i="1" s="1"/>
  <c r="G403" i="1"/>
  <c r="H403" i="1"/>
  <c r="H408" i="1"/>
  <c r="G408" i="1"/>
  <c r="H630" i="1"/>
  <c r="G630" i="1"/>
  <c r="G629" i="1"/>
  <c r="H629" i="1"/>
  <c r="G409" i="1"/>
  <c r="H409" i="1"/>
  <c r="B276" i="9"/>
  <c r="E275" i="9"/>
  <c r="G287" i="1"/>
  <c r="H287" i="1"/>
  <c r="H402" i="1"/>
  <c r="G402" i="1"/>
  <c r="H1152" i="1"/>
  <c r="G1152" i="1"/>
  <c r="D642" i="4"/>
  <c r="F640" i="4"/>
  <c r="C634" i="1"/>
  <c r="H8" i="3"/>
  <c r="F641" i="4" l="1"/>
  <c r="H633" i="1"/>
  <c r="D646" i="4"/>
  <c r="F642" i="4"/>
  <c r="C636" i="1"/>
  <c r="H410" i="1"/>
  <c r="G410" i="1"/>
  <c r="I19" i="3"/>
  <c r="D640" i="1"/>
  <c r="M3" i="9"/>
  <c r="I8" i="3"/>
  <c r="H634" i="1"/>
  <c r="G634" i="1"/>
  <c r="E645" i="4"/>
  <c r="D635" i="1"/>
  <c r="H635" i="1" s="1"/>
  <c r="D645" i="4"/>
  <c r="F645" i="4" l="1"/>
  <c r="C639" i="1"/>
  <c r="H18" i="3"/>
  <c r="I18" i="3"/>
  <c r="D639" i="1"/>
  <c r="G635" i="1"/>
  <c r="H636" i="1"/>
  <c r="G636" i="1"/>
  <c r="H7" i="3"/>
  <c r="H19" i="3"/>
  <c r="F646" i="4"/>
  <c r="C640" i="1"/>
  <c r="H640" i="1" l="1"/>
  <c r="G640" i="1"/>
  <c r="G639" i="1"/>
  <c r="H639" i="1"/>
  <c r="J3" i="9"/>
  <c r="I7" i="3"/>
  <c r="M272" i="9" l="1"/>
  <c r="L272" i="9"/>
  <c r="H18" i="9"/>
  <c r="G18" i="9"/>
  <c r="I11" i="9"/>
  <c r="G16" i="9"/>
  <c r="H16" i="9"/>
  <c r="K5" i="9"/>
  <c r="J7" i="9"/>
  <c r="I6" i="9"/>
  <c r="H17" i="9"/>
  <c r="I17" i="9"/>
  <c r="J17" i="9"/>
  <c r="J13" i="9"/>
  <c r="I7" i="9"/>
  <c r="K10" i="9"/>
  <c r="J9" i="9"/>
  <c r="K12" i="9"/>
  <c r="J6" i="9"/>
  <c r="I8" i="9"/>
  <c r="K9" i="9"/>
  <c r="G15" i="9"/>
  <c r="J12" i="9"/>
  <c r="H15" i="9"/>
  <c r="J10" i="9"/>
  <c r="I12" i="9"/>
  <c r="I5" i="9"/>
  <c r="L16" i="9"/>
  <c r="K13" i="9"/>
  <c r="M15" i="9"/>
  <c r="K8" i="9"/>
  <c r="J8" i="9"/>
  <c r="L15" i="9"/>
  <c r="K7" i="9"/>
  <c r="J5" i="9"/>
  <c r="G17" i="9"/>
  <c r="K6" i="9"/>
  <c r="K11" i="9"/>
  <c r="M16" i="9"/>
  <c r="I9" i="9"/>
  <c r="I13" i="9"/>
  <c r="J11" i="9"/>
  <c r="F15" i="9" l="1"/>
  <c r="E10" i="9"/>
  <c r="B10" i="9" s="1"/>
  <c r="F272" i="9"/>
  <c r="B272" i="9" s="1"/>
  <c r="E15" i="9"/>
  <c r="E6" i="9"/>
  <c r="B6" i="9" s="1"/>
  <c r="E12" i="9"/>
  <c r="B12" i="9" s="1"/>
  <c r="E17" i="9"/>
  <c r="B17" i="9" s="1"/>
  <c r="E13" i="9"/>
  <c r="B13" i="9" s="1"/>
  <c r="E9" i="9"/>
  <c r="B9" i="9" s="1"/>
  <c r="E16" i="9"/>
  <c r="E7" i="9"/>
  <c r="B7" i="9" s="1"/>
  <c r="E11" i="9"/>
  <c r="B11" i="9" s="1"/>
  <c r="F16" i="9"/>
  <c r="E8" i="9"/>
  <c r="B8" i="9" s="1"/>
  <c r="E18" i="9"/>
  <c r="B18" i="9" s="1"/>
  <c r="E5" i="9"/>
  <c r="B15" i="9" l="1"/>
  <c r="F14" i="9"/>
  <c r="F19" i="9"/>
  <c r="B16" i="9"/>
  <c r="E14" i="9"/>
  <c r="E4" i="9"/>
  <c r="B5"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<sst xmlns="http://schemas.openxmlformats.org/spreadsheetml/2006/main" count="4311" uniqueCount="3391">
  <si>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</si>
  <si>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</si>
  <si>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</si>
  <si>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</si>
  <si>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</si>
  <si>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</si>
  <si>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</si>
  <si>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</si>
  <si>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</si>
  <si>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</si>
  <si>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</si>
  <si>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</si>
  <si>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</si>
  <si>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</si>
  <si>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</si>
  <si>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</si>
  <si>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</si>
  <si>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</si>
  <si>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</si>
  <si>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</si>
  <si>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</si>
  <si>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</si>
  <si>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</si>
  <si>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</si>
  <si>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</si>
  <si>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</si>
  <si>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</si>
  <si>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</si>
  <si>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</si>
  <si>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</si>
  <si>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</si>
  <si>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STROJARSKA TEHNIČKA ŠKOLA FAUSTA VRANČIĆA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</si>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</sst>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3"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8560247</v>
      </c>
      <c r="D2" s="6">
        <f>'PR-RAS'!E6</f>
        <v>9516622.5299999993</v>
      </c>
      <c r="E2" s="6">
        <v>0</v>
      </c>
      <c r="F2" s="6">
        <v>0</v>
      </c>
      <c r="G2" s="7">
        <f t="shared" ref="G2:G983" si="0">(B2/1000)*(C2*1+D2*2)</f>
        <v>27593.49206</v>
      </c>
      <c r="H2" s="7">
        <f t="shared" ref="H2:H1479" si="1">ABS(C2-ROUND(C2,0))+ABS(D2-ROUND(D2,0))</f>
        <v>0.47000000067055225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8075165</v>
      </c>
      <c r="D46" s="1">
        <f>'PR-RAS'!E50</f>
        <v>9104331.5</v>
      </c>
      <c r="E46" s="1">
        <v>0</v>
      </c>
      <c r="F46" s="1">
        <v>0</v>
      </c>
      <c r="G46" s="2">
        <f t="shared" si="0"/>
        <v>1182772.26</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142974</v>
      </c>
      <c r="D50" s="1">
        <f>'PR-RAS'!E54</f>
        <v>73148.91</v>
      </c>
      <c r="E50" s="1">
        <v>0</v>
      </c>
      <c r="F50" s="1">
        <v>0</v>
      </c>
      <c r="G50" s="2">
        <f t="shared" si="0"/>
        <v>14174.31918</v>
      </c>
      <c r="H50" s="2">
        <f t="shared" si="1"/>
        <v>8.999999999650754E-2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142974</v>
      </c>
      <c r="D53" s="1">
        <f>'PR-RAS'!E57</f>
        <v>73148.91</v>
      </c>
      <c r="E53" s="1">
        <v>0</v>
      </c>
      <c r="F53" s="1">
        <v>0</v>
      </c>
      <c r="G53" s="2">
        <f t="shared" si="0"/>
        <v>15042.13464</v>
      </c>
      <c r="H53" s="2">
        <f t="shared" si="1"/>
        <v>8.999999999650754E-2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6314310</v>
      </c>
      <c r="D64" s="1">
        <f>'PR-RAS'!E68</f>
        <v>6492119.4100000001</v>
      </c>
      <c r="E64" s="1">
        <v>0</v>
      </c>
      <c r="F64" s="1">
        <v>0</v>
      </c>
      <c r="G64" s="2">
        <f t="shared" si="0"/>
        <v>1215808.5756600001</v>
      </c>
      <c r="H64" s="2">
        <f t="shared" si="1"/>
        <v>0.41000000014901161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6314310</v>
      </c>
      <c r="D65" s="1">
        <f>'PR-RAS'!E69</f>
        <v>6492119.4100000001</v>
      </c>
      <c r="E65" s="1">
        <v>0</v>
      </c>
      <c r="F65" s="1">
        <v>0</v>
      </c>
      <c r="G65" s="2">
        <f t="shared" si="0"/>
        <v>1235107.12448</v>
      </c>
      <c r="H65" s="2">
        <f t="shared" si="1"/>
        <v>0.41000000014901161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1617881</v>
      </c>
      <c r="D70" s="1">
        <f>'PR-RAS'!E74</f>
        <v>2539063.1800000002</v>
      </c>
      <c r="E70" s="1">
        <v>0</v>
      </c>
      <c r="F70" s="1">
        <v>0</v>
      </c>
      <c r="G70" s="2">
        <f t="shared" si="0"/>
        <v>462024.50784000003</v>
      </c>
      <c r="H70" s="2">
        <f t="shared" si="1"/>
        <v>0.18000000016763806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1617881</v>
      </c>
      <c r="D71" s="1">
        <f>'PR-RAS'!E75</f>
        <v>2539063.1800000002</v>
      </c>
      <c r="E71" s="1">
        <v>0</v>
      </c>
      <c r="F71" s="1">
        <v>0</v>
      </c>
      <c r="G71" s="2">
        <f t="shared" si="0"/>
        <v>468720.51520000008</v>
      </c>
      <c r="H71" s="2">
        <f t="shared" si="1"/>
        <v>0.18000000016763806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1710</v>
      </c>
      <c r="D78" s="1">
        <f>'PR-RAS'!E82</f>
        <v>16.45</v>
      </c>
      <c r="E78" s="1">
        <v>0</v>
      </c>
      <c r="F78" s="1">
        <v>0</v>
      </c>
      <c r="G78" s="2">
        <f t="shared" si="0"/>
        <v>134.20330000000001</v>
      </c>
      <c r="H78" s="2">
        <f t="shared" si="1"/>
        <v>0.44999999999999929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1710</v>
      </c>
      <c r="D79" s="1">
        <f>'PR-RAS'!E83</f>
        <v>16.45</v>
      </c>
      <c r="E79" s="1">
        <v>0</v>
      </c>
      <c r="F79" s="1">
        <v>0</v>
      </c>
      <c r="G79" s="2">
        <f t="shared" si="0"/>
        <v>135.9462</v>
      </c>
      <c r="H79" s="2">
        <f t="shared" si="1"/>
        <v>0.44999999999999929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91</v>
      </c>
      <c r="D81" s="1">
        <f>'PR-RAS'!E85</f>
        <v>16.45</v>
      </c>
      <c r="E81" s="1">
        <v>0</v>
      </c>
      <c r="F81" s="1">
        <v>0</v>
      </c>
      <c r="G81" s="2">
        <f t="shared" si="0"/>
        <v>9.9120000000000008</v>
      </c>
      <c r="H81" s="2">
        <f t="shared" si="1"/>
        <v>0.44999999999999929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1619</v>
      </c>
      <c r="D83" s="1">
        <f>'PR-RAS'!E87</f>
        <v>0</v>
      </c>
      <c r="E83" s="1">
        <v>0</v>
      </c>
      <c r="F83" s="1">
        <v>0</v>
      </c>
      <c r="G83" s="2">
        <f t="shared" si="0"/>
        <v>132.75800000000001</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1600</v>
      </c>
      <c r="D102" s="1">
        <f>'PR-RAS'!E106</f>
        <v>1500</v>
      </c>
      <c r="E102" s="1">
        <v>0</v>
      </c>
      <c r="F102" s="1">
        <v>0</v>
      </c>
      <c r="G102" s="2">
        <f t="shared" si="0"/>
        <v>464.6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1600</v>
      </c>
      <c r="D108" s="1">
        <f>'PR-RAS'!E112</f>
        <v>1500</v>
      </c>
      <c r="E108" s="1">
        <v>0</v>
      </c>
      <c r="F108" s="1">
        <v>0</v>
      </c>
      <c r="G108" s="2">
        <f t="shared" si="0"/>
        <v>492.2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1600</v>
      </c>
      <c r="D113" s="1">
        <f>'PR-RAS'!E117</f>
        <v>1500</v>
      </c>
      <c r="E113" s="1">
        <v>0</v>
      </c>
      <c r="F113" s="1">
        <v>0</v>
      </c>
      <c r="G113" s="2">
        <f t="shared" si="0"/>
        <v>515.20000000000005</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59851</v>
      </c>
      <c r="D120" s="1">
        <f>'PR-RAS'!E124</f>
        <v>65122.75</v>
      </c>
      <c r="E120" s="1">
        <v>0</v>
      </c>
      <c r="F120" s="1">
        <v>0</v>
      </c>
      <c r="G120" s="2">
        <f t="shared" si="0"/>
        <v>22621.483499999998</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59851</v>
      </c>
      <c r="D121" s="1">
        <f>'PR-RAS'!E125</f>
        <v>63622.75</v>
      </c>
      <c r="E121" s="1">
        <v>0</v>
      </c>
      <c r="F121" s="1">
        <v>0</v>
      </c>
      <c r="G121" s="2">
        <f t="shared" si="0"/>
        <v>22451.579999999998</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59851</v>
      </c>
      <c r="D123" s="1">
        <f>'PR-RAS'!E127</f>
        <v>63622.75</v>
      </c>
      <c r="E123" s="1">
        <v>0</v>
      </c>
      <c r="F123" s="1">
        <v>0</v>
      </c>
      <c r="G123" s="2">
        <f t="shared" si="0"/>
        <v>22825.773000000001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1500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1500</v>
      </c>
      <c r="E125" s="1">
        <v>0</v>
      </c>
      <c r="F125" s="1">
        <v>0</v>
      </c>
      <c r="G125" s="2">
        <f t="shared" si="0"/>
        <v>372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421921</v>
      </c>
      <c r="D129" s="1">
        <f>'PR-RAS'!E133</f>
        <v>345651.83</v>
      </c>
      <c r="E129" s="1">
        <v>0</v>
      </c>
      <c r="F129" s="1">
        <v>0</v>
      </c>
      <c r="G129" s="2">
        <f t="shared" si="0"/>
        <v>142492.75648000001</v>
      </c>
      <c r="H129" s="2">
        <f t="shared" si="1"/>
        <v>0.16999999998370185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421921</v>
      </c>
      <c r="D130" s="1">
        <f>'PR-RAS'!E134</f>
        <v>345651.83</v>
      </c>
      <c r="E130" s="1">
        <v>0</v>
      </c>
      <c r="F130" s="1">
        <v>0</v>
      </c>
      <c r="G130" s="2">
        <f t="shared" si="0"/>
        <v>143605.98114000002</v>
      </c>
      <c r="H130" s="2">
        <f t="shared" si="1"/>
        <v>0.16999999998370185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415020</v>
      </c>
      <c r="D131" s="1">
        <f>'PR-RAS'!E135</f>
        <v>345651.83</v>
      </c>
      <c r="E131" s="1">
        <v>0</v>
      </c>
      <c r="F131" s="1">
        <v>0</v>
      </c>
      <c r="G131" s="2">
        <f t="shared" si="0"/>
        <v>143822.07580000002</v>
      </c>
      <c r="H131" s="2">
        <f t="shared" si="1"/>
        <v>0.16999999998370185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6901</v>
      </c>
      <c r="D132" s="1">
        <f>'PR-RAS'!E136</f>
        <v>0</v>
      </c>
      <c r="E132" s="1">
        <v>0</v>
      </c>
      <c r="F132" s="1">
        <v>0</v>
      </c>
      <c r="G132" s="2">
        <f t="shared" si="0"/>
        <v>904.03100000000006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7102224</v>
      </c>
      <c r="D147" s="1">
        <f>'PR-RAS'!E151</f>
        <v>7549294.5599999996</v>
      </c>
      <c r="E147" s="1">
        <v>0</v>
      </c>
      <c r="F147" s="1">
        <v>0</v>
      </c>
      <c r="G147" s="2">
        <f t="shared" si="0"/>
        <v>3241318.7155199996</v>
      </c>
      <c r="H147" s="2">
        <f t="shared" si="1"/>
        <v>0.44000000040978193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6280165</v>
      </c>
      <c r="D148" s="1">
        <f>'PR-RAS'!E152</f>
        <v>6906367.2299999995</v>
      </c>
      <c r="E148" s="1">
        <v>0</v>
      </c>
      <c r="F148" s="1">
        <v>0</v>
      </c>
      <c r="G148" s="2">
        <f t="shared" si="0"/>
        <v>2953656.2206199998</v>
      </c>
      <c r="H148" s="2">
        <f t="shared" si="1"/>
        <v>0.22999999951571226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5262601</v>
      </c>
      <c r="D149" s="1">
        <f>'PR-RAS'!E153</f>
        <v>5773262.7299999995</v>
      </c>
      <c r="E149" s="1">
        <v>0</v>
      </c>
      <c r="F149" s="1">
        <v>0</v>
      </c>
      <c r="G149" s="2">
        <f t="shared" si="0"/>
        <v>2487750.7160800002</v>
      </c>
      <c r="H149" s="2">
        <f t="shared" si="1"/>
        <v>0.27000000048428774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5199484</v>
      </c>
      <c r="D150" s="1">
        <f>'PR-RAS'!E154</f>
        <v>5670760.7699999996</v>
      </c>
      <c r="E150" s="1">
        <v>0</v>
      </c>
      <c r="F150" s="1">
        <v>0</v>
      </c>
      <c r="G150" s="2">
        <f t="shared" si="0"/>
        <v>2464609.82546</v>
      </c>
      <c r="H150" s="2">
        <f t="shared" si="1"/>
        <v>0.23000000044703484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56861</v>
      </c>
      <c r="D152" s="1">
        <f>'PR-RAS'!E156</f>
        <v>90955.92</v>
      </c>
      <c r="E152" s="1">
        <v>0</v>
      </c>
      <c r="F152" s="1">
        <v>0</v>
      </c>
      <c r="G152" s="2">
        <f t="shared" si="0"/>
        <v>36054.698839999997</v>
      </c>
      <c r="H152" s="2">
        <f t="shared" si="1"/>
        <v>8.000000000174623E-2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6256</v>
      </c>
      <c r="D153" s="1">
        <f>'PR-RAS'!E157</f>
        <v>11546.04</v>
      </c>
      <c r="E153" s="1">
        <v>0</v>
      </c>
      <c r="F153" s="1">
        <v>0</v>
      </c>
      <c r="G153" s="2">
        <f t="shared" si="0"/>
        <v>4460.90816</v>
      </c>
      <c r="H153" s="2">
        <f t="shared" si="1"/>
        <v>4.0000000000873115E-2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183903</v>
      </c>
      <c r="D154" s="1">
        <f>'PR-RAS'!E158</f>
        <v>215907.58</v>
      </c>
      <c r="E154" s="1">
        <v>0</v>
      </c>
      <c r="F154" s="1">
        <v>0</v>
      </c>
      <c r="G154" s="2">
        <f t="shared" si="0"/>
        <v>94204.878479999985</v>
      </c>
      <c r="H154" s="2">
        <f t="shared" si="1"/>
        <v>0.42000000001280569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833661</v>
      </c>
      <c r="D155" s="1">
        <f>'PR-RAS'!E159</f>
        <v>917196.92</v>
      </c>
      <c r="E155" s="1">
        <v>0</v>
      </c>
      <c r="F155" s="1">
        <v>0</v>
      </c>
      <c r="G155" s="2">
        <f t="shared" si="0"/>
        <v>410880.44535999995</v>
      </c>
      <c r="H155" s="2">
        <f t="shared" si="1"/>
        <v>7.9999999958090484E-2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833661</v>
      </c>
      <c r="D157" s="1">
        <f>'PR-RAS'!E161</f>
        <v>917196.92</v>
      </c>
      <c r="E157" s="1">
        <v>0</v>
      </c>
      <c r="F157" s="1">
        <v>0</v>
      </c>
      <c r="G157" s="2">
        <f t="shared" si="0"/>
        <v>416216.55503999995</v>
      </c>
      <c r="H157" s="2">
        <f t="shared" si="1"/>
        <v>7.9999999958090484E-2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762949</v>
      </c>
      <c r="D159" s="1">
        <f>'PR-RAS'!E163</f>
        <v>632756.79999999993</v>
      </c>
      <c r="E159" s="1">
        <v>0</v>
      </c>
      <c r="F159" s="1">
        <v>0</v>
      </c>
      <c r="G159" s="2">
        <f t="shared" si="0"/>
        <v>320497.09080000001</v>
      </c>
      <c r="H159" s="2">
        <f t="shared" si="1"/>
        <v>0.20000000006984919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156009</v>
      </c>
      <c r="D160" s="1">
        <f>'PR-RAS'!E164</f>
        <v>232863.74</v>
      </c>
      <c r="E160" s="1">
        <v>0</v>
      </c>
      <c r="F160" s="1">
        <v>0</v>
      </c>
      <c r="G160" s="2">
        <f t="shared" si="0"/>
        <v>98856.100319999998</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12096</v>
      </c>
      <c r="D161" s="1">
        <f>'PR-RAS'!E165</f>
        <v>54855.3</v>
      </c>
      <c r="E161" s="1">
        <v>0</v>
      </c>
      <c r="F161" s="1">
        <v>0</v>
      </c>
      <c r="G161" s="2">
        <f t="shared" si="0"/>
        <v>19489.056</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139523</v>
      </c>
      <c r="D162" s="1">
        <f>'PR-RAS'!E166</f>
        <v>172418.44</v>
      </c>
      <c r="E162" s="1">
        <v>0</v>
      </c>
      <c r="F162" s="1">
        <v>0</v>
      </c>
      <c r="G162" s="2">
        <f t="shared" si="0"/>
        <v>77981.94068</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4010</v>
      </c>
      <c r="D163" s="1">
        <f>'PR-RAS'!E167</f>
        <v>4500</v>
      </c>
      <c r="E163" s="1">
        <v>0</v>
      </c>
      <c r="F163" s="1">
        <v>0</v>
      </c>
      <c r="G163" s="2">
        <f t="shared" si="0"/>
        <v>2107.62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380</v>
      </c>
      <c r="D164" s="1">
        <f>'PR-RAS'!E168</f>
        <v>1090</v>
      </c>
      <c r="E164" s="1">
        <v>0</v>
      </c>
      <c r="F164" s="1">
        <v>0</v>
      </c>
      <c r="G164" s="2">
        <f t="shared" si="0"/>
        <v>417.28000000000003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95264</v>
      </c>
      <c r="D165" s="1">
        <f>'PR-RAS'!E169</f>
        <v>79004.37</v>
      </c>
      <c r="E165" s="1">
        <v>0</v>
      </c>
      <c r="F165" s="1">
        <v>0</v>
      </c>
      <c r="G165" s="2">
        <f t="shared" si="0"/>
        <v>41536.729359999998</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66228</v>
      </c>
      <c r="D166" s="1">
        <f>'PR-RAS'!E170</f>
        <v>59231.71</v>
      </c>
      <c r="E166" s="1">
        <v>0</v>
      </c>
      <c r="F166" s="1">
        <v>0</v>
      </c>
      <c r="G166" s="2">
        <f t="shared" si="0"/>
        <v>30474.084299999999</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1007</v>
      </c>
      <c r="D167" s="1">
        <f>'PR-RAS'!E171</f>
        <v>4260.24</v>
      </c>
      <c r="E167" s="1">
        <v>0</v>
      </c>
      <c r="F167" s="1">
        <v>0</v>
      </c>
      <c r="G167" s="2">
        <f t="shared" si="0"/>
        <v>1581.56168</v>
      </c>
      <c r="H167" s="2">
        <f t="shared" si="1"/>
        <v>0.23999999999978172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802</v>
      </c>
      <c r="D168" s="1">
        <f>'PR-RAS'!E172</f>
        <v>390.13</v>
      </c>
      <c r="E168" s="1">
        <v>0</v>
      </c>
      <c r="F168" s="1">
        <v>0</v>
      </c>
      <c r="G168" s="2">
        <f t="shared" si="0"/>
        <v>264.23741999999999</v>
      </c>
      <c r="H168" s="2">
        <f t="shared" si="1"/>
        <v>0.12999999999999545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20434</v>
      </c>
      <c r="D169" s="1">
        <f>'PR-RAS'!E173</f>
        <v>6459.63</v>
      </c>
      <c r="E169" s="1">
        <v>0</v>
      </c>
      <c r="F169" s="1">
        <v>0</v>
      </c>
      <c r="G169" s="2">
        <f t="shared" si="0"/>
        <v>5603.3476800000008</v>
      </c>
      <c r="H169" s="2">
        <f t="shared" si="1"/>
        <v>0.36999999999989086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831</v>
      </c>
      <c r="D170" s="1">
        <f>'PR-RAS'!E174</f>
        <v>8562.66</v>
      </c>
      <c r="E170" s="1">
        <v>0</v>
      </c>
      <c r="F170" s="1">
        <v>0</v>
      </c>
      <c r="G170" s="2">
        <f t="shared" si="0"/>
        <v>3034.6180800000002</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5962</v>
      </c>
      <c r="D172" s="1">
        <f>'PR-RAS'!E176</f>
        <v>100</v>
      </c>
      <c r="E172" s="1">
        <v>0</v>
      </c>
      <c r="F172" s="1">
        <v>0</v>
      </c>
      <c r="G172" s="2">
        <f t="shared" si="0"/>
        <v>1053.702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460468</v>
      </c>
      <c r="D173" s="1">
        <f>'PR-RAS'!E177</f>
        <v>247715.8</v>
      </c>
      <c r="E173" s="1">
        <v>0</v>
      </c>
      <c r="F173" s="1">
        <v>0</v>
      </c>
      <c r="G173" s="2">
        <f t="shared" si="0"/>
        <v>164414.73119999998</v>
      </c>
      <c r="H173" s="2">
        <f t="shared" si="1"/>
        <v>0.20000000001164153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4400</v>
      </c>
      <c r="D174" s="1">
        <f>'PR-RAS'!E178</f>
        <v>23730.28</v>
      </c>
      <c r="E174" s="1">
        <v>0</v>
      </c>
      <c r="F174" s="1">
        <v>0</v>
      </c>
      <c r="G174" s="2">
        <f t="shared" si="0"/>
        <v>8971.8768799999998</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212051</v>
      </c>
      <c r="D175" s="1">
        <f>'PR-RAS'!E179</f>
        <v>40970.44</v>
      </c>
      <c r="E175" s="1">
        <v>0</v>
      </c>
      <c r="F175" s="1">
        <v>0</v>
      </c>
      <c r="G175" s="2">
        <f t="shared" si="0"/>
        <v>51154.587119999997</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18581.25</v>
      </c>
      <c r="E176" s="1">
        <v>0</v>
      </c>
      <c r="F176" s="1">
        <v>0</v>
      </c>
      <c r="G176" s="2">
        <f t="shared" si="0"/>
        <v>6503.4375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20330</v>
      </c>
      <c r="D177" s="1">
        <f>'PR-RAS'!E181</f>
        <v>20088.03</v>
      </c>
      <c r="E177" s="1">
        <v>0</v>
      </c>
      <c r="F177" s="1">
        <v>0</v>
      </c>
      <c r="G177" s="2">
        <f t="shared" si="0"/>
        <v>10649.066559999999</v>
      </c>
      <c r="H177" s="2">
        <f t="shared" si="1"/>
        <v>2.9999999998835847E-2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10050</v>
      </c>
      <c r="D178" s="1">
        <f>'PR-RAS'!E182</f>
        <v>12064.8</v>
      </c>
      <c r="E178" s="1">
        <v>0</v>
      </c>
      <c r="F178" s="1">
        <v>0</v>
      </c>
      <c r="G178" s="2">
        <f t="shared" si="0"/>
        <v>6049.7891999999993</v>
      </c>
      <c r="H178" s="2">
        <f t="shared" si="1"/>
        <v>0.2000000000007276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148089</v>
      </c>
      <c r="D180" s="1">
        <f>'PR-RAS'!E184</f>
        <v>33915.769999999997</v>
      </c>
      <c r="E180" s="1">
        <v>0</v>
      </c>
      <c r="F180" s="1">
        <v>0</v>
      </c>
      <c r="G180" s="2">
        <f t="shared" si="0"/>
        <v>38649.776659999996</v>
      </c>
      <c r="H180" s="2">
        <f t="shared" si="1"/>
        <v>0.23000000000320142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4969</v>
      </c>
      <c r="D181" s="1">
        <f>'PR-RAS'!E185</f>
        <v>39657.81</v>
      </c>
      <c r="E181" s="1">
        <v>0</v>
      </c>
      <c r="F181" s="1">
        <v>0</v>
      </c>
      <c r="G181" s="2">
        <f t="shared" si="0"/>
        <v>15171.231599999999</v>
      </c>
      <c r="H181" s="2">
        <f t="shared" si="1"/>
        <v>0.19000000000232831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60579</v>
      </c>
      <c r="D182" s="1">
        <f>'PR-RAS'!E186</f>
        <v>58707.42</v>
      </c>
      <c r="E182" s="1">
        <v>0</v>
      </c>
      <c r="F182" s="1">
        <v>0</v>
      </c>
      <c r="G182" s="2">
        <f t="shared" si="0"/>
        <v>32216.885039999997</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51208</v>
      </c>
      <c r="D184" s="1">
        <f>'PR-RAS'!E188</f>
        <v>73172.89</v>
      </c>
      <c r="E184" s="1">
        <v>0</v>
      </c>
      <c r="F184" s="1">
        <v>0</v>
      </c>
      <c r="G184" s="2">
        <f t="shared" si="0"/>
        <v>36152.341739999996</v>
      </c>
      <c r="H184" s="2">
        <f t="shared" si="1"/>
        <v>0.11000000000058208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29862</v>
      </c>
      <c r="D185" s="1">
        <f>'PR-RAS'!E189</f>
        <v>30601.56</v>
      </c>
      <c r="E185" s="1">
        <v>0</v>
      </c>
      <c r="F185" s="1">
        <v>0</v>
      </c>
      <c r="G185" s="2">
        <f t="shared" si="0"/>
        <v>16755.982079999998</v>
      </c>
      <c r="H185" s="2">
        <f t="shared" si="1"/>
        <v>0.43999999999869033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4677</v>
      </c>
      <c r="D187" s="1">
        <f>'PR-RAS'!E191</f>
        <v>12773.73</v>
      </c>
      <c r="E187" s="1">
        <v>0</v>
      </c>
      <c r="F187" s="1">
        <v>0</v>
      </c>
      <c r="G187" s="2">
        <f t="shared" si="0"/>
        <v>5621.7495600000002</v>
      </c>
      <c r="H187" s="2">
        <f t="shared" si="1"/>
        <v>0.27000000000043656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550</v>
      </c>
      <c r="D188" s="1">
        <f>'PR-RAS'!E192</f>
        <v>1410</v>
      </c>
      <c r="E188" s="1">
        <v>0</v>
      </c>
      <c r="F188" s="1">
        <v>0</v>
      </c>
      <c r="G188" s="2">
        <f t="shared" si="0"/>
        <v>630.19000000000005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5939</v>
      </c>
      <c r="D189" s="1">
        <f>'PR-RAS'!E193</f>
        <v>9581.34</v>
      </c>
      <c r="E189" s="1">
        <v>0</v>
      </c>
      <c r="F189" s="1">
        <v>0</v>
      </c>
      <c r="G189" s="2">
        <f t="shared" si="0"/>
        <v>4719.1158400000004</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8200</v>
      </c>
      <c r="E190" s="1">
        <v>0</v>
      </c>
      <c r="F190" s="1">
        <v>0</v>
      </c>
      <c r="G190" s="2">
        <f t="shared" si="0"/>
        <v>3099.6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10180</v>
      </c>
      <c r="D191" s="1">
        <f>'PR-RAS'!E195</f>
        <v>10606.26</v>
      </c>
      <c r="E191" s="1">
        <v>0</v>
      </c>
      <c r="F191" s="1">
        <v>0</v>
      </c>
      <c r="G191" s="2">
        <f t="shared" si="0"/>
        <v>5964.5788000000002</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4487</v>
      </c>
      <c r="D192" s="1">
        <f>'PR-RAS'!E196</f>
        <v>4170.53</v>
      </c>
      <c r="E192" s="1">
        <v>0</v>
      </c>
      <c r="F192" s="1">
        <v>0</v>
      </c>
      <c r="G192" s="2">
        <f t="shared" si="0"/>
        <v>2450.1594599999999</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4487</v>
      </c>
      <c r="D206" s="1">
        <f>'PR-RAS'!E210</f>
        <v>4170.53</v>
      </c>
      <c r="E206" s="1">
        <v>0</v>
      </c>
      <c r="F206" s="1">
        <v>0</v>
      </c>
      <c r="G206" s="2">
        <f t="shared" si="0"/>
        <v>2629.7522999999997</v>
      </c>
      <c r="H206" s="2">
        <f t="shared" si="1"/>
        <v>0.47000000000025466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4487</v>
      </c>
      <c r="D207" s="1">
        <f>'PR-RAS'!E211</f>
        <v>4169.96</v>
      </c>
      <c r="E207" s="1">
        <v>0</v>
      </c>
      <c r="F207" s="1">
        <v>0</v>
      </c>
      <c r="G207" s="2">
        <f t="shared" si="0"/>
        <v>2642.3455199999999</v>
      </c>
      <c r="H207" s="2">
        <f t="shared" si="1"/>
        <v>3.999999999996362E-2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0.56999999999999995</v>
      </c>
      <c r="E209" s="1">
        <v>0</v>
      </c>
      <c r="F209" s="1">
        <v>0</v>
      </c>
      <c r="G209" s="2">
        <f t="shared" si="0"/>
        <v>0.23711999999999997</v>
      </c>
      <c r="H209" s="2">
        <f t="shared" si="1"/>
        <v>0.43000000000000005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54623</v>
      </c>
      <c r="D211" s="1">
        <f>'PR-RAS'!E215</f>
        <v>0</v>
      </c>
      <c r="E211" s="1">
        <v>0</v>
      </c>
      <c r="F211" s="1">
        <v>0</v>
      </c>
      <c r="G211" s="2">
        <f t="shared" si="0"/>
        <v>11470.83</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54623</v>
      </c>
      <c r="D219" s="1">
        <f>'PR-RAS'!E223</f>
        <v>0</v>
      </c>
      <c r="E219" s="1">
        <v>0</v>
      </c>
      <c r="F219" s="1">
        <v>0</v>
      </c>
      <c r="G219" s="2">
        <f t="shared" si="0"/>
        <v>11907.814</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6000</v>
      </c>
      <c r="E248" s="1">
        <v>0</v>
      </c>
      <c r="F248" s="1">
        <v>0</v>
      </c>
      <c r="G248" s="2">
        <f t="shared" si="0"/>
        <v>2964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6000</v>
      </c>
      <c r="E255" s="1">
        <v>0</v>
      </c>
      <c r="F255" s="1">
        <v>0</v>
      </c>
      <c r="G255" s="2">
        <f t="shared" si="0"/>
        <v>3048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6000</v>
      </c>
      <c r="E256" s="1">
        <v>0</v>
      </c>
      <c r="F256" s="1">
        <v>0</v>
      </c>
      <c r="G256" s="2">
        <f t="shared" si="0"/>
        <v>3060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7102224</v>
      </c>
      <c r="D285" s="1">
        <f>'PR-RAS'!E289</f>
        <v>7549294.5599999996</v>
      </c>
      <c r="E285" s="1">
        <v>0</v>
      </c>
      <c r="F285" s="1">
        <v>0</v>
      </c>
      <c r="G285" s="2">
        <f t="shared" si="0"/>
        <v>6305030.9260799987</v>
      </c>
      <c r="H285" s="2">
        <f t="shared" si="1"/>
        <v>0.44000000040978193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1458023</v>
      </c>
      <c r="D286" s="1">
        <f>'PR-RAS'!E290</f>
        <v>1967327.9699999997</v>
      </c>
      <c r="E286" s="1">
        <v>0</v>
      </c>
      <c r="F286" s="1">
        <v>0</v>
      </c>
      <c r="G286" s="2">
        <f t="shared" si="0"/>
        <v>1536913.4978999996</v>
      </c>
      <c r="H286" s="2">
        <f t="shared" si="1"/>
        <v>3.0000000260770321E-2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460160</v>
      </c>
      <c r="D288" s="1">
        <f>'PR-RAS'!E292</f>
        <v>1625641</v>
      </c>
      <c r="E288" s="1">
        <v>0</v>
      </c>
      <c r="F288" s="1">
        <v>0</v>
      </c>
      <c r="G288" s="2">
        <f t="shared" si="0"/>
        <v>1065183.8539999998</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8774</v>
      </c>
      <c r="D290" s="1">
        <f>'PR-RAS'!E294</f>
        <v>9099.75</v>
      </c>
      <c r="E290" s="1">
        <v>0</v>
      </c>
      <c r="F290" s="1">
        <v>0</v>
      </c>
      <c r="G290" s="2">
        <f t="shared" si="0"/>
        <v>7795.3414999999995</v>
      </c>
      <c r="H290" s="2">
        <f t="shared" si="1"/>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8774</v>
      </c>
      <c r="D291" s="1">
        <f>'PR-RAS'!E295</f>
        <v>9099.75</v>
      </c>
      <c r="E291" s="1">
        <v>0</v>
      </c>
      <c r="F291" s="1">
        <v>0</v>
      </c>
      <c r="G291" s="2">
        <f t="shared" si="0"/>
        <v>7822.3149999999996</v>
      </c>
      <c r="H291" s="2">
        <f t="shared" si="1"/>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28248</v>
      </c>
      <c r="D345" s="1">
        <f>'PR-RAS'!E350</f>
        <v>31127.01</v>
      </c>
      <c r="E345" s="1">
        <v>0</v>
      </c>
      <c r="F345" s="1">
        <v>0</v>
      </c>
      <c r="G345" s="2">
        <f t="shared" si="0"/>
        <v>31132.694879999995</v>
      </c>
      <c r="H345" s="2">
        <f t="shared" si="1"/>
        <v>9.9999999983992893E-3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28248</v>
      </c>
      <c r="D358" s="1">
        <f>'PR-RAS'!E363</f>
        <v>31127.01</v>
      </c>
      <c r="E358" s="1">
        <v>0</v>
      </c>
      <c r="F358" s="1">
        <v>0</v>
      </c>
      <c r="G358" s="2">
        <f t="shared" si="0"/>
        <v>32309.221139999994</v>
      </c>
      <c r="H358" s="2">
        <f t="shared" si="1"/>
        <v>9.9999999983992893E-3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27343</v>
      </c>
      <c r="D364" s="1">
        <f>'PR-RAS'!E369</f>
        <v>30660.55</v>
      </c>
      <c r="E364" s="1">
        <v>0</v>
      </c>
      <c r="F364" s="1">
        <v>0</v>
      </c>
      <c r="G364" s="2">
        <f t="shared" si="0"/>
        <v>32185.068300000003</v>
      </c>
      <c r="H364" s="2">
        <f t="shared" si="1"/>
        <v>0.4500000000007276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27343</v>
      </c>
      <c r="D365" s="1">
        <f>'PR-RAS'!E370</f>
        <v>30660.55</v>
      </c>
      <c r="E365" s="1">
        <v>0</v>
      </c>
      <c r="F365" s="1">
        <v>0</v>
      </c>
      <c r="G365" s="2">
        <f t="shared" si="0"/>
        <v>32273.732400000001</v>
      </c>
      <c r="H365" s="2">
        <f t="shared" si="1"/>
        <v>0.4500000000007276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905</v>
      </c>
      <c r="D378" s="1">
        <f>'PR-RAS'!E383</f>
        <v>466.46</v>
      </c>
      <c r="E378" s="1">
        <v>0</v>
      </c>
      <c r="F378" s="1">
        <v>0</v>
      </c>
      <c r="G378" s="2">
        <f t="shared" si="0"/>
        <v>692.89584000000002</v>
      </c>
      <c r="H378" s="2">
        <f t="shared" si="1"/>
        <v>0.45999999999997954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905</v>
      </c>
      <c r="D379" s="1">
        <f>'PR-RAS'!E384</f>
        <v>466.46</v>
      </c>
      <c r="E379" s="1">
        <v>0</v>
      </c>
      <c r="F379" s="1">
        <v>0</v>
      </c>
      <c r="G379" s="2">
        <f t="shared" si="0"/>
        <v>694.73376000000007</v>
      </c>
      <c r="H379" s="2">
        <f t="shared" si="1"/>
        <v>0.45999999999997954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28248</v>
      </c>
      <c r="D403" s="1">
        <f>'PR-RAS'!E408</f>
        <v>31127.01</v>
      </c>
      <c r="E403" s="1">
        <v>0</v>
      </c>
      <c r="F403" s="1">
        <v>0</v>
      </c>
      <c r="G403" s="2">
        <f t="shared" si="0"/>
        <v>36381.812039999997</v>
      </c>
      <c r="H403" s="2">
        <f t="shared" si="1"/>
        <v>9.9999999983992893E-3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58025</v>
      </c>
      <c r="D405" s="1">
        <f>'PR-RAS'!E410</f>
        <v>70887.179999999993</v>
      </c>
      <c r="E405" s="1">
        <v>0</v>
      </c>
      <c r="F405" s="1">
        <v>0</v>
      </c>
      <c r="G405" s="2">
        <f t="shared" si="0"/>
        <v>80718.941439999995</v>
      </c>
      <c r="H405" s="2">
        <f t="shared" si="1"/>
        <v>0.17999999999301508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8560247</v>
      </c>
      <c r="D407" s="1">
        <f>'PR-RAS'!E412</f>
        <v>9516622.5299999993</v>
      </c>
      <c r="E407" s="1">
        <v>0</v>
      </c>
      <c r="F407" s="1">
        <v>0</v>
      </c>
      <c r="G407" s="2">
        <f t="shared" si="0"/>
        <v>11202957.77636</v>
      </c>
      <c r="H407" s="2">
        <f t="shared" si="1"/>
        <v>0.47000000067055225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7130472</v>
      </c>
      <c r="D408" s="1">
        <f>'PR-RAS'!E413</f>
        <v>7580421.5699999994</v>
      </c>
      <c r="E408" s="1">
        <v>0</v>
      </c>
      <c r="F408" s="1">
        <v>0</v>
      </c>
      <c r="G408" s="2">
        <f t="shared" si="0"/>
        <v>9072565.261979999</v>
      </c>
      <c r="H408" s="2">
        <f t="shared" si="1"/>
        <v>0.43000000063329935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1429775</v>
      </c>
      <c r="D409" s="1">
        <f>'PR-RAS'!E414</f>
        <v>1936200.96</v>
      </c>
      <c r="E409" s="1">
        <v>0</v>
      </c>
      <c r="F409" s="1">
        <v>0</v>
      </c>
      <c r="G409" s="2">
        <f t="shared" si="0"/>
        <v>2163288.1833599997</v>
      </c>
      <c r="H409" s="2">
        <f t="shared" si="1"/>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402135</v>
      </c>
      <c r="D411" s="1">
        <f>'PR-RAS'!E416</f>
        <v>1554753.82</v>
      </c>
      <c r="E411" s="1">
        <v>0</v>
      </c>
      <c r="F411" s="1">
        <v>0</v>
      </c>
      <c r="G411" s="2">
        <f t="shared" si="0"/>
        <v>1439773.4823999999</v>
      </c>
      <c r="H411" s="2">
        <f t="shared" si="1"/>
        <v>0.17999999993480742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8774</v>
      </c>
      <c r="D413" s="1">
        <f>'PR-RAS'!E418</f>
        <v>9099.75</v>
      </c>
      <c r="E413" s="1">
        <v>0</v>
      </c>
      <c r="F413" s="1">
        <v>0</v>
      </c>
      <c r="G413" s="2">
        <f t="shared" si="0"/>
        <v>11113.081999999999</v>
      </c>
      <c r="H413" s="2">
        <f t="shared" si="1"/>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8560247</v>
      </c>
      <c r="D633" s="1">
        <f>'PR-RAS'!E639</f>
        <v>9516622.5299999993</v>
      </c>
      <c r="E633" s="1">
        <v>0</v>
      </c>
      <c r="F633" s="1">
        <v>0</v>
      </c>
      <c r="G633" s="2">
        <f t="shared" si="0"/>
        <v>17439086.98192</v>
      </c>
      <c r="H633" s="2">
        <f t="shared" si="1"/>
        <v>0.47000000067055225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7130472</v>
      </c>
      <c r="D634" s="1">
        <f>'PR-RAS'!E640</f>
        <v>7580421.5699999994</v>
      </c>
      <c r="E634" s="1">
        <v>0</v>
      </c>
      <c r="F634" s="1">
        <v>0</v>
      </c>
      <c r="G634" s="2">
        <f t="shared" si="0"/>
        <v>14110402.483620001</v>
      </c>
      <c r="H634" s="2">
        <f t="shared" si="1"/>
        <v>0.43000000063329935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1429775</v>
      </c>
      <c r="D635" s="1">
        <f>'PR-RAS'!E641</f>
        <v>1936200.96</v>
      </c>
      <c r="E635" s="1">
        <v>0</v>
      </c>
      <c r="F635" s="1">
        <v>0</v>
      </c>
      <c r="G635" s="2">
        <f t="shared" si="0"/>
        <v>3361580.1672800002</v>
      </c>
      <c r="H635" s="2">
        <f t="shared" si="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402135</v>
      </c>
      <c r="D637" s="1">
        <f>'PR-RAS'!E643</f>
        <v>1554753.82</v>
      </c>
      <c r="E637" s="1">
        <v>0</v>
      </c>
      <c r="F637" s="1">
        <v>0</v>
      </c>
      <c r="G637" s="2">
        <f t="shared" si="0"/>
        <v>2233404.7190400003</v>
      </c>
      <c r="H637" s="2">
        <f t="shared" si="1"/>
        <v>0.17999999993480742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1831910</v>
      </c>
      <c r="D639" s="1">
        <f>'PR-RAS'!E645</f>
        <v>3490954.7800000003</v>
      </c>
      <c r="E639" s="1">
        <v>0</v>
      </c>
      <c r="F639" s="1">
        <v>0</v>
      </c>
      <c r="G639" s="2">
        <f t="shared" si="0"/>
        <v>5623216.87928</v>
      </c>
      <c r="H639" s="2">
        <f t="shared" si="1"/>
        <v>0.21999999973922968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1092843</v>
      </c>
      <c r="D641" s="1">
        <f>'PR-RAS'!E647</f>
        <v>1170384.46</v>
      </c>
      <c r="E641" s="1">
        <v>0</v>
      </c>
      <c r="F641" s="1">
        <v>0</v>
      </c>
      <c r="G641" s="2">
        <f t="shared" si="0"/>
        <v>2197511.6288000001</v>
      </c>
      <c r="H641" s="2">
        <f t="shared" si="1"/>
        <v>0.4599999999627471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1363699</v>
      </c>
      <c r="D642" s="1">
        <f>'PR-RAS'!E649</f>
        <v>1782510.45</v>
      </c>
      <c r="E642" s="1">
        <v>0</v>
      </c>
      <c r="F642" s="1">
        <v>0</v>
      </c>
      <c r="G642" s="2">
        <f t="shared" si="0"/>
        <v>3159309.4559000004</v>
      </c>
      <c r="H642" s="2">
        <f t="shared" si="1"/>
        <v>0.44999999995343387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1704482</v>
      </c>
      <c r="D643" s="1">
        <f>'PR-RAS'!E650</f>
        <v>2719463.84</v>
      </c>
      <c r="E643" s="1">
        <v>0</v>
      </c>
      <c r="F643" s="1">
        <v>0</v>
      </c>
      <c r="G643" s="2">
        <f t="shared" si="0"/>
        <v>4586069.01456</v>
      </c>
      <c r="H643" s="2">
        <f t="shared" si="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1140210</v>
      </c>
      <c r="D644" s="1">
        <f>'PR-RAS'!E651</f>
        <v>918886.94</v>
      </c>
      <c r="E644" s="1">
        <v>0</v>
      </c>
      <c r="F644" s="1">
        <v>0</v>
      </c>
      <c r="G644" s="2">
        <f t="shared" si="0"/>
        <v>1914843.63484</v>
      </c>
      <c r="H644" s="2">
        <f t="shared" si="1"/>
        <v>6.0000000055879354E-2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1927971</v>
      </c>
      <c r="D645" s="1">
        <f>'PR-RAS'!E652</f>
        <v>3583087.35</v>
      </c>
      <c r="E645" s="1">
        <v>0</v>
      </c>
      <c r="F645" s="1">
        <v>0</v>
      </c>
      <c r="G645" s="2">
        <f t="shared" si="0"/>
        <v>5856629.8307999996</v>
      </c>
      <c r="H645" s="2">
        <f t="shared" si="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v>
      </c>
      <c r="D647" s="1">
        <f>'PR-RAS'!E654</f>
        <v>89</v>
      </c>
      <c r="E647" s="1">
        <v>0</v>
      </c>
      <c r="F647" s="1">
        <v>0</v>
      </c>
      <c r="G647" s="2">
        <f t="shared" si="0"/>
        <v>170.54400000000001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84</v>
      </c>
      <c r="E649" s="1">
        <v>0</v>
      </c>
      <c r="F649" s="1">
        <v>0</v>
      </c>
      <c r="G649" s="2">
        <f t="shared" si="0"/>
        <v>162.648</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6314310</v>
      </c>
      <c r="D668" s="1">
        <f>'PR-RAS'!E675</f>
        <v>6492119.4100000001</v>
      </c>
      <c r="E668" s="1">
        <v>0</v>
      </c>
      <c r="F668" s="1">
        <v>0</v>
      </c>
      <c r="G668" s="2">
        <f t="shared" si="0"/>
        <v>12872132.062940001</v>
      </c>
      <c r="H668" s="2">
        <f t="shared" si="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1617881</v>
      </c>
      <c r="D687" s="1">
        <f>'PR-RAS'!E694</f>
        <v>2539063.1800000002</v>
      </c>
      <c r="E687" s="1">
        <v>0</v>
      </c>
      <c r="F687" s="1">
        <v>0</v>
      </c>
      <c r="G687" s="2">
        <f t="shared" si="0"/>
        <v>4593461.0489600003</v>
      </c>
      <c r="H687" s="2">
        <f t="shared" si="1"/>
        <v>0.18000000016763806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15794</v>
      </c>
      <c r="D709" s="1">
        <f>'PR-RAS'!E716</f>
        <v>0</v>
      </c>
      <c r="E709" s="1">
        <v>0</v>
      </c>
      <c r="F709" s="1">
        <v>0</v>
      </c>
      <c r="G709" s="2">
        <f t="shared" si="0"/>
        <v>11182.152</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29440</v>
      </c>
      <c r="D710" s="1">
        <f>'PR-RAS'!E717</f>
        <v>41145.56</v>
      </c>
      <c r="E710" s="1">
        <v>0</v>
      </c>
      <c r="F710" s="1">
        <v>0</v>
      </c>
      <c r="G710" s="2">
        <f t="shared" si="0"/>
        <v>79217.364079999999</v>
      </c>
      <c r="H710" s="2">
        <f t="shared" si="1"/>
        <v>0.44000000000232831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139523</v>
      </c>
      <c r="D711" s="1">
        <f>'PR-RAS'!E718</f>
        <v>172418.44</v>
      </c>
      <c r="E711" s="1">
        <v>0</v>
      </c>
      <c r="F711" s="1">
        <v>0</v>
      </c>
      <c r="G711" s="2">
        <f t="shared" si="0"/>
        <v>343895.5148</v>
      </c>
      <c r="H711" s="2">
        <f t="shared" si="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27089</v>
      </c>
      <c r="D715" s="1">
        <f>'PR-RAS'!E722</f>
        <v>33915.769999999997</v>
      </c>
      <c r="E715" s="1">
        <v>0</v>
      </c>
      <c r="F715" s="1">
        <v>0</v>
      </c>
      <c r="G715" s="2">
        <f t="shared" si="0"/>
        <v>67773.265559999985</v>
      </c>
      <c r="H715" s="2">
        <f t="shared" si="1"/>
        <v>0.23000000000320142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20629</v>
      </c>
      <c r="D718" s="1">
        <f>'PR-RAS'!E725</f>
        <v>30601.56</v>
      </c>
      <c r="E718" s="1">
        <v>0</v>
      </c>
      <c r="F718" s="1">
        <v>0</v>
      </c>
      <c r="G718" s="2">
        <f t="shared" si="0"/>
        <v>58673.630039999996</v>
      </c>
      <c r="H718" s="2">
        <f t="shared" si="1"/>
        <v>0.43999999999869033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6000</v>
      </c>
      <c r="E816" s="1">
        <v>0</v>
      </c>
      <c r="F816" s="1">
        <v>0</v>
      </c>
      <c r="G816" s="2">
        <f t="shared" si="0"/>
        <v>9780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1423966.81</v>
      </c>
      <c r="D1480" s="6"/>
      <c r="E1480" s="6">
        <v>0</v>
      </c>
      <c r="F1480" s="6">
        <v>0</v>
      </c>
      <c r="G1480" s="7">
        <f t="shared" ref="G1480:G1580" si="25">B1480/1000*C1480</f>
        <v>1423.9668100000001</v>
      </c>
      <c r="H1480" s="7">
        <f t="shared" ref="H1480:H1580" si="26">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7571266.2000000002</v>
      </c>
      <c r="D1481" s="1">
        <v>0</v>
      </c>
      <c r="E1481" s="1">
        <v>0</v>
      </c>
      <c r="F1481" s="1">
        <v>0</v>
      </c>
      <c r="G1481" s="2">
        <f t="shared" si="25"/>
        <v>15142.5324</v>
      </c>
      <c r="H1481" s="2">
        <f t="shared" si="26"/>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45655.74</v>
      </c>
      <c r="D1482" s="1">
        <v>0</v>
      </c>
      <c r="E1482" s="1">
        <v>0</v>
      </c>
      <c r="F1482" s="1">
        <v>0</v>
      </c>
      <c r="G1482" s="2">
        <f t="shared" si="25"/>
        <v>136.96722</v>
      </c>
      <c r="H1482" s="2">
        <f t="shared" si="26"/>
        <v>0.26000000000203727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7492779.46</v>
      </c>
      <c r="D1483" s="1">
        <v>0</v>
      </c>
      <c r="E1483" s="1">
        <v>0</v>
      </c>
      <c r="F1483" s="1">
        <v>0</v>
      </c>
      <c r="G1483" s="2">
        <f t="shared" si="25"/>
        <v>29971.117839999999</v>
      </c>
      <c r="H1483" s="2">
        <f t="shared" si="26"/>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7012428.1799999997</v>
      </c>
      <c r="D1484" s="1">
        <v>0</v>
      </c>
      <c r="E1484" s="1">
        <v>0</v>
      </c>
      <c r="F1484" s="1">
        <v>0</v>
      </c>
      <c r="G1484" s="2">
        <f t="shared" si="25"/>
        <v>35062.140899999999</v>
      </c>
      <c r="H1484" s="2">
        <f t="shared" si="26"/>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418586.28</v>
      </c>
      <c r="D1485" s="1">
        <v>0</v>
      </c>
      <c r="E1485" s="1">
        <v>0</v>
      </c>
      <c r="F1485" s="1">
        <v>0</v>
      </c>
      <c r="G1485" s="2">
        <f t="shared" si="25"/>
        <v>2511.5176800000004</v>
      </c>
      <c r="H1485" s="2">
        <f t="shared" si="26"/>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61765</v>
      </c>
      <c r="D1489" s="1">
        <v>0</v>
      </c>
      <c r="E1489" s="1">
        <v>0</v>
      </c>
      <c r="F1489" s="1">
        <v>0</v>
      </c>
      <c r="G1489" s="2">
        <f t="shared" si="25"/>
        <v>617.65</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32831</v>
      </c>
      <c r="D1492" s="1">
        <v>0</v>
      </c>
      <c r="E1492" s="1">
        <v>0</v>
      </c>
      <c r="F1492" s="1">
        <v>0</v>
      </c>
      <c r="G1492" s="2">
        <f t="shared" si="25"/>
        <v>426.803</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7606524.4100000001</v>
      </c>
      <c r="D1499" s="1">
        <v>0</v>
      </c>
      <c r="E1499" s="1">
        <v>0</v>
      </c>
      <c r="F1499" s="1">
        <v>0</v>
      </c>
      <c r="G1499" s="2">
        <f t="shared" si="25"/>
        <v>152130.48819999999</v>
      </c>
      <c r="H1499" s="2">
        <f t="shared" si="26"/>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9857.27</v>
      </c>
      <c r="D1500" s="1">
        <v>0</v>
      </c>
      <c r="E1500" s="1">
        <v>0</v>
      </c>
      <c r="F1500" s="1">
        <v>0</v>
      </c>
      <c r="G1500" s="2">
        <f t="shared" si="25"/>
        <v>207.00267000000002</v>
      </c>
      <c r="H1500" s="2">
        <f t="shared" si="26"/>
        <v>0.27000000000043656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7563836.1400000006</v>
      </c>
      <c r="D1501" s="1">
        <v>0</v>
      </c>
      <c r="E1501" s="1">
        <v>0</v>
      </c>
      <c r="F1501" s="1">
        <v>0</v>
      </c>
      <c r="G1501" s="2">
        <f t="shared" si="25"/>
        <v>166404.39508000002</v>
      </c>
      <c r="H1501" s="2">
        <f t="shared" si="26"/>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6950726.9699999997</v>
      </c>
      <c r="D1502" s="1">
        <v>0</v>
      </c>
      <c r="E1502" s="1">
        <v>0</v>
      </c>
      <c r="F1502" s="1">
        <v>0</v>
      </c>
      <c r="G1502" s="2">
        <f t="shared" si="25"/>
        <v>159866.72031</v>
      </c>
      <c r="H1502" s="2">
        <f t="shared" si="26"/>
        <v>3.0000000260770321E-2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516626.52</v>
      </c>
      <c r="D1503" s="1">
        <v>0</v>
      </c>
      <c r="E1503" s="1">
        <v>0</v>
      </c>
      <c r="F1503" s="1">
        <v>0</v>
      </c>
      <c r="G1503" s="2">
        <f t="shared" si="25"/>
        <v>12399.036480000001</v>
      </c>
      <c r="H1503" s="2">
        <f t="shared" si="26"/>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10.15</v>
      </c>
      <c r="D1504" s="1">
        <v>0</v>
      </c>
      <c r="E1504" s="1">
        <v>0</v>
      </c>
      <c r="F1504" s="1">
        <v>0</v>
      </c>
      <c r="G1504" s="2">
        <f t="shared" si="25"/>
        <v>0.25375000000000003</v>
      </c>
      <c r="H1504" s="2">
        <f t="shared" si="26"/>
        <v>0.15000000000000036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96472.5</v>
      </c>
      <c r="D1507" s="1">
        <v>0</v>
      </c>
      <c r="E1507" s="1">
        <v>0</v>
      </c>
      <c r="F1507" s="1">
        <v>0</v>
      </c>
      <c r="G1507" s="2">
        <f t="shared" si="25"/>
        <v>2701.23</v>
      </c>
      <c r="H1507" s="2">
        <f t="shared" si="26"/>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32831</v>
      </c>
      <c r="D1510" s="1">
        <v>0</v>
      </c>
      <c r="E1510" s="1">
        <v>0</v>
      </c>
      <c r="F1510" s="1">
        <v>0</v>
      </c>
      <c r="G1510" s="2">
        <f t="shared" si="25"/>
        <v>1017.761</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1388708.5999999996</v>
      </c>
      <c r="D1517" s="1">
        <v>0</v>
      </c>
      <c r="E1517" s="1">
        <v>0</v>
      </c>
      <c r="F1517" s="1">
        <v>0</v>
      </c>
      <c r="G1517" s="2">
        <f t="shared" si="25"/>
        <v>52770.926799999987</v>
      </c>
      <c r="H1517" s="2">
        <f t="shared" si="26"/>
        <v>0.40000000037252903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19565.64</v>
      </c>
      <c r="D1518" s="1">
        <v>0</v>
      </c>
      <c r="E1518" s="1">
        <v>0</v>
      </c>
      <c r="F1518" s="1">
        <v>0</v>
      </c>
      <c r="G1518" s="2">
        <f t="shared" si="25"/>
        <v>763.05995999999993</v>
      </c>
      <c r="H1518" s="2">
        <f t="shared" si="26"/>
        <v>0.36000000000058208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19565.64</v>
      </c>
      <c r="D1524" s="1">
        <v>0</v>
      </c>
      <c r="E1524" s="1">
        <v>0</v>
      </c>
      <c r="F1524" s="1">
        <v>0</v>
      </c>
      <c r="G1524" s="2">
        <f t="shared" si="25"/>
        <v>880.45379999999989</v>
      </c>
      <c r="H1524" s="2">
        <f t="shared" si="26"/>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19565.64</v>
      </c>
      <c r="D1530" s="1">
        <v>0</v>
      </c>
      <c r="E1530" s="1">
        <v>0</v>
      </c>
      <c r="F1530" s="1">
        <v>0</v>
      </c>
      <c r="G1530" s="2">
        <f t="shared" si="25"/>
        <v>997.84763999999996</v>
      </c>
      <c r="H1530" s="2">
        <f t="shared" si="26"/>
        <v>0.36000000000058208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765.64</v>
      </c>
      <c r="D1531" s="1">
        <v>0</v>
      </c>
      <c r="E1531" s="1">
        <v>0</v>
      </c>
      <c r="F1531" s="1">
        <v>0</v>
      </c>
      <c r="G1531" s="2">
        <f t="shared" si="25"/>
        <v>39.813279999999999</v>
      </c>
      <c r="H1531" s="2">
        <f t="shared" si="26"/>
        <v>0.36000000000001364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18800</v>
      </c>
      <c r="D1534" s="1">
        <v>0</v>
      </c>
      <c r="E1534" s="1">
        <v>0</v>
      </c>
      <c r="F1534" s="1">
        <v>0</v>
      </c>
      <c r="G1534" s="2">
        <f t="shared" si="25"/>
        <v>1034</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1369142.96</v>
      </c>
      <c r="D1576" s="1">
        <v>0</v>
      </c>
      <c r="E1576" s="1">
        <v>0</v>
      </c>
      <c r="F1576" s="1">
        <v>0</v>
      </c>
      <c r="G1576" s="2">
        <f t="shared" si="25"/>
        <v>132806.86712000001</v>
      </c>
      <c r="H1576" s="2">
        <f t="shared" si="26"/>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106489.3</v>
      </c>
      <c r="D1577" s="1">
        <v>0</v>
      </c>
      <c r="E1577" s="1">
        <v>0</v>
      </c>
      <c r="F1577" s="1">
        <v>0</v>
      </c>
      <c r="G1577" s="2">
        <f t="shared" si="25"/>
        <v>10435.9514</v>
      </c>
      <c r="H1577" s="2">
        <f t="shared" si="26"/>
        <v>0.30000000000291038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1262653.6599999999</v>
      </c>
      <c r="D1578" s="1">
        <v>0</v>
      </c>
      <c r="E1578" s="1">
        <v>0</v>
      </c>
      <c r="F1578" s="1">
        <v>0</v>
      </c>
      <c r="G1578" s="2">
        <f t="shared" si="25"/>
        <v>125002.71234</v>
      </c>
      <c r="H1578" s="2">
        <f t="shared" si="26"/>
        <v>0.34000000008381903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8" t="s">
        <v>22</v>
      </c>
      <c r="B2" s="329"/>
      <c r="C2" s="329"/>
      <c r="D2" s="329"/>
      <c r="E2" s="329"/>
      <c r="F2" s="329"/>
      <c r="G2" s="329"/>
      <c r="H2" s="329"/>
      <c r="I2" s="329"/>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30" t="s">
        <v>24</v>
      </c>
      <c r="B4" s="331"/>
      <c r="C4" s="331"/>
      <c r="D4" s="331"/>
      <c r="E4" s="331"/>
      <c r="F4" s="331"/>
      <c r="G4" s="331"/>
      <c r="H4" s="331"/>
      <c r="I4" s="331"/>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16779</v>
      </c>
      <c r="H6" s="20" t="s">
        <v>26</v>
      </c>
      <c r="I6" s="21" t="s">
        <v>27</v>
      </c>
      <c r="J6" s="4"/>
      <c r="L6" s="4"/>
      <c r="M6" s="4"/>
      <c r="N6" s="4"/>
      <c r="O6" s="4"/>
      <c r="P6" s="4"/>
      <c r="Q6" s="4"/>
      <c r="R6" s="4"/>
      <c r="S6" s="4"/>
      <c r="T6" s="4"/>
      <c r="U6" s="4"/>
      <c r="V6" s="4"/>
      <c r="W6" s="4"/>
      <c r="X6" s="4"/>
    </row>
    <row r="7" spans="1:24" ht="15" customHeight="1" x14ac:dyDescent="0.2">
      <c r="B7" s="22"/>
      <c r="C7" s="23"/>
      <c r="D7" s="24"/>
      <c r="E7" s="332" t="s">
        <v>28</v>
      </c>
      <c r="F7" s="335" t="s">
        <v>29</v>
      </c>
      <c r="G7" s="336"/>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33"/>
      <c r="F8" s="324" t="s">
        <v>32</v>
      </c>
      <c r="G8" s="325"/>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3"/>
      <c r="F9" s="326" t="s">
        <v>33</v>
      </c>
      <c r="G9" s="327"/>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3"/>
      <c r="F10" s="324" t="s">
        <v>36</v>
      </c>
      <c r="G10" s="325"/>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4"/>
      <c r="F11" s="337" t="s">
        <v>37</v>
      </c>
      <c r="G11" s="338"/>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2" t="s">
        <v>41</v>
      </c>
      <c r="C15" s="343"/>
      <c r="D15" s="343"/>
      <c r="E15" s="343"/>
      <c r="F15" s="344"/>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45" t="str">
        <f>'PR-RAS'!B6</f>
        <v xml:space="preserve">PRIHODI POSLOVANJA (šifre 61+62+63+64+65+66+67+68) </v>
      </c>
      <c r="C16" s="346"/>
      <c r="D16" s="346"/>
      <c r="E16" s="346"/>
      <c r="F16" s="347"/>
      <c r="G16" s="35" t="str">
        <f>'PR-RAS'!C6</f>
        <v>6</v>
      </c>
      <c r="H16" s="206">
        <f>'PR-RAS'!D6</f>
        <v>8560247</v>
      </c>
      <c r="I16" s="206">
        <f>'PR-RAS'!E6</f>
        <v>9516622.5299999993</v>
      </c>
      <c r="J16" s="4"/>
      <c r="K16" s="4"/>
      <c r="L16" s="4"/>
      <c r="M16" s="4"/>
      <c r="N16" s="4"/>
      <c r="O16" s="4"/>
      <c r="P16" s="4"/>
      <c r="Q16" s="4"/>
      <c r="R16" s="4"/>
      <c r="S16" s="4"/>
      <c r="T16" s="4"/>
      <c r="U16" s="4"/>
      <c r="V16" s="4"/>
      <c r="W16" s="4"/>
      <c r="X16" s="4"/>
    </row>
    <row r="17" spans="1:24" ht="12.75" customHeight="1" x14ac:dyDescent="0.2">
      <c r="A17" s="340"/>
      <c r="B17" s="348" t="str">
        <f>'PR-RAS'!B151</f>
        <v xml:space="preserve">RASHODI POSLOVANJA (šifre 31+32+34+35+36+37+38) </v>
      </c>
      <c r="C17" s="349"/>
      <c r="D17" s="349"/>
      <c r="E17" s="349"/>
      <c r="F17" s="350"/>
      <c r="G17" s="36" t="str">
        <f>'PR-RAS'!C151</f>
        <v>3</v>
      </c>
      <c r="H17" s="206">
        <f>'PR-RAS'!D151</f>
        <v>7102224</v>
      </c>
      <c r="I17" s="206">
        <f>'PR-RAS'!E151</f>
        <v>7549294.5599999996</v>
      </c>
      <c r="J17" s="4"/>
      <c r="K17" s="4"/>
      <c r="L17" s="4"/>
      <c r="M17" s="4"/>
      <c r="N17" s="4"/>
      <c r="O17" s="4"/>
      <c r="P17" s="4"/>
      <c r="Q17" s="4"/>
      <c r="R17" s="4"/>
      <c r="S17" s="4"/>
      <c r="T17" s="4"/>
      <c r="U17" s="4"/>
      <c r="V17" s="4"/>
      <c r="W17" s="4"/>
      <c r="X17" s="4"/>
    </row>
    <row r="18" spans="1:24" ht="12.75" customHeight="1" x14ac:dyDescent="0.2">
      <c r="A18" s="340"/>
      <c r="B18" s="348" t="str">
        <f>'PR-RAS'!B645</f>
        <v>Višak prihoda i primitaka raspoloživ u sljedećem razdoblju (šifre X005 + '9221-9222' - Y005 - '9222-9221')</v>
      </c>
      <c r="C18" s="349"/>
      <c r="D18" s="349"/>
      <c r="E18" s="349"/>
      <c r="F18" s="350"/>
      <c r="G18" s="36" t="str">
        <f>'PR-RAS'!C645</f>
        <v>X006</v>
      </c>
      <c r="H18" s="206">
        <f>'PR-RAS'!D645</f>
        <v>1831910</v>
      </c>
      <c r="I18" s="206">
        <f>'PR-RAS'!E645</f>
        <v>3490954.7800000003</v>
      </c>
      <c r="J18" s="4"/>
      <c r="K18" s="4"/>
      <c r="L18" s="4"/>
      <c r="M18" s="4"/>
      <c r="N18" s="4"/>
      <c r="O18" s="4"/>
      <c r="P18" s="4"/>
      <c r="Q18" s="4"/>
      <c r="R18" s="4"/>
      <c r="S18" s="4"/>
      <c r="T18" s="4"/>
      <c r="U18" s="4"/>
      <c r="V18" s="4"/>
      <c r="W18" s="4"/>
      <c r="X18" s="4"/>
    </row>
    <row r="19" spans="1:24" ht="12.75" customHeight="1" x14ac:dyDescent="0.2">
      <c r="A19" s="341"/>
      <c r="B19" s="351" t="str">
        <f>'PR-RAS'!B646</f>
        <v>Manjak prihoda i primitaka za pokriće u sljedećem razdoblju (šifre Y005 + '9222-9221' - X005 - '9221-9222' )</v>
      </c>
      <c r="C19" s="352"/>
      <c r="D19" s="352"/>
      <c r="E19" s="352"/>
      <c r="F19" s="353"/>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45" t="str">
        <f>BILANCA!B7</f>
        <v>Nefinancijska imovina (šifre 01+02+03+04+05+06)</v>
      </c>
      <c r="C20" s="346"/>
      <c r="D20" s="346"/>
      <c r="E20" s="346"/>
      <c r="F20" s="347"/>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48" t="str">
        <f>BILANCA!B68</f>
        <v>Financijska imovina (šifre 11+12+13+14+15+16+17+19)</v>
      </c>
      <c r="C21" s="349"/>
      <c r="D21" s="349"/>
      <c r="E21" s="349"/>
      <c r="F21" s="350"/>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48" t="str">
        <f>BILANCA!B176</f>
        <v xml:space="preserve">Obveze (šifre 23+24+25+26+29) </v>
      </c>
      <c r="C22" s="349"/>
      <c r="D22" s="349"/>
      <c r="E22" s="349"/>
      <c r="F22" s="350"/>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51" t="str">
        <f>BILANCA!B237</f>
        <v>Vlastiti izvori (šifre 91 + 922 - 93 + 96 do 98)</v>
      </c>
      <c r="C23" s="352"/>
      <c r="D23" s="352"/>
      <c r="E23" s="352"/>
      <c r="F23" s="353"/>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45" t="str">
        <f>'RAS-funkcijski'!B5</f>
        <v>Opće javne usluge (šifre 011+012+013+014 do 018)</v>
      </c>
      <c r="C24" s="346"/>
      <c r="D24" s="346"/>
      <c r="E24" s="346"/>
      <c r="F24" s="347"/>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48" t="str">
        <f>'RAS-funkcijski'!B35</f>
        <v>Ekonomski poslovi (šifre 041+042+043+044+045+046+047+048+049)</v>
      </c>
      <c r="C25" s="349"/>
      <c r="D25" s="349"/>
      <c r="E25" s="349"/>
      <c r="F25" s="350"/>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48" t="str">
        <f>'RAS-funkcijski'!B88</f>
        <v>Rashodi vezani za stanovanje i kom. pogodnosti koji nisu drugdje svrstani</v>
      </c>
      <c r="C26" s="349"/>
      <c r="D26" s="349"/>
      <c r="E26" s="349"/>
      <c r="F26" s="350"/>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48" t="str">
        <f>'RAS-funkcijski'!B114</f>
        <v>Obrazovanje (šifre 091+092+093+094+095+096+097+098)</v>
      </c>
      <c r="C27" s="349"/>
      <c r="D27" s="349"/>
      <c r="E27" s="349"/>
      <c r="F27" s="350"/>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51" t="str">
        <f>'RAS-funkcijski'!B141</f>
        <v>Kontrolni zbroj (šifre 01+02+03+04+05+06+07+08+09+10)</v>
      </c>
      <c r="C28" s="352"/>
      <c r="D28" s="352"/>
      <c r="E28" s="352"/>
      <c r="F28" s="353"/>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55" t="str">
        <f>'P-VRIO'!B5</f>
        <v>Promjene u vrijednosti i obujmu imovine (šifre 91511+91512)</v>
      </c>
      <c r="C29" s="346"/>
      <c r="D29" s="346"/>
      <c r="E29" s="346"/>
      <c r="F29" s="347"/>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56" t="str">
        <f>'P-VRIO'!B22</f>
        <v>Promjene u obujmu imovine (šifre P016+P023)</v>
      </c>
      <c r="C30" s="349"/>
      <c r="D30" s="349"/>
      <c r="E30" s="349"/>
      <c r="F30" s="350"/>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56" t="str">
        <f>'P-VRIO'!B38</f>
        <v>Promjene u vrijednosti (revalorizacija) i obujmu obveza (šifre 91521+91522)</v>
      </c>
      <c r="C31" s="349"/>
      <c r="D31" s="349"/>
      <c r="E31" s="349"/>
      <c r="F31" s="350"/>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57" t="str">
        <f>'P-VRIO'!B44</f>
        <v>Promjene u obujmu obveza (šifre P035 do P038)</v>
      </c>
      <c r="C32" s="352"/>
      <c r="D32" s="352"/>
      <c r="E32" s="352"/>
      <c r="F32" s="353"/>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45" t="str">
        <f>OBVEZE!B5</f>
        <v>Stanje obveza 1. siječnja (=stanju obveza iz Izvještaja o obvezama na 31. prosinca prethodne godine)</v>
      </c>
      <c r="C33" s="346"/>
      <c r="D33" s="346"/>
      <c r="E33" s="346"/>
      <c r="F33" s="347"/>
      <c r="G33" s="180" t="str">
        <f>OBVEZE!C5</f>
        <v>V001</v>
      </c>
      <c r="H33" s="216" t="s">
        <v>46</v>
      </c>
      <c r="I33" s="217">
        <f>OBVEZE!D5</f>
        <v>1423966.81</v>
      </c>
      <c r="J33" s="4"/>
      <c r="K33" s="4"/>
      <c r="L33" s="4"/>
      <c r="M33" s="4"/>
      <c r="N33" s="4"/>
      <c r="O33" s="4"/>
      <c r="P33" s="4"/>
      <c r="Q33" s="4"/>
      <c r="R33" s="4"/>
      <c r="S33" s="4"/>
      <c r="T33" s="4"/>
      <c r="U33" s="4"/>
      <c r="V33" s="4"/>
      <c r="W33" s="4"/>
      <c r="X33" s="4"/>
    </row>
    <row r="34" spans="1:24" ht="12.75" customHeight="1" x14ac:dyDescent="0.2">
      <c r="A34" s="340"/>
      <c r="B34" s="348" t="str">
        <f>OBVEZE!B42</f>
        <v>Stanje obveza na kraju izvještajnog razdoblja (šifre V001+V002-V004) i (šifre V007+V009)</v>
      </c>
      <c r="C34" s="349"/>
      <c r="D34" s="349"/>
      <c r="E34" s="349"/>
      <c r="F34" s="350"/>
      <c r="G34" s="181" t="str">
        <f>OBVEZE!C42</f>
        <v>V006</v>
      </c>
      <c r="H34" s="210" t="s">
        <v>46</v>
      </c>
      <c r="I34" s="211">
        <f>OBVEZE!D42</f>
        <v>1388708.5999999996</v>
      </c>
      <c r="J34" s="4"/>
      <c r="K34" s="4"/>
      <c r="L34" s="4"/>
      <c r="M34" s="4"/>
      <c r="N34" s="4"/>
      <c r="O34" s="4"/>
      <c r="P34" s="4"/>
      <c r="Q34" s="4"/>
      <c r="R34" s="4"/>
      <c r="S34" s="4"/>
      <c r="T34" s="4"/>
      <c r="U34" s="4"/>
      <c r="V34" s="4"/>
      <c r="W34" s="4"/>
      <c r="X34" s="4"/>
    </row>
    <row r="35" spans="1:24" ht="12.75" customHeight="1" x14ac:dyDescent="0.2">
      <c r="A35" s="340"/>
      <c r="B35" s="348" t="str">
        <f>OBVEZE!B43</f>
        <v>Stanje dospjelih obveza na kraju izvještajnog razdoblja (šifre V008+D23+D24 + 'D dio 25,26')</v>
      </c>
      <c r="C35" s="349"/>
      <c r="D35" s="349"/>
      <c r="E35" s="349"/>
      <c r="F35" s="350"/>
      <c r="G35" s="181" t="str">
        <f>OBVEZE!C43</f>
        <v>V007</v>
      </c>
      <c r="H35" s="210" t="s">
        <v>46</v>
      </c>
      <c r="I35" s="211">
        <f>OBVEZE!D43</f>
        <v>19565.64</v>
      </c>
      <c r="J35" s="4"/>
      <c r="K35" s="4"/>
      <c r="L35" s="4"/>
      <c r="M35" s="4"/>
      <c r="N35" s="4"/>
      <c r="O35" s="4"/>
      <c r="P35" s="4"/>
      <c r="Q35" s="4"/>
      <c r="R35" s="4"/>
      <c r="S35" s="4"/>
      <c r="T35" s="4"/>
      <c r="U35" s="4"/>
      <c r="V35" s="4"/>
      <c r="W35" s="4"/>
      <c r="X35" s="4"/>
    </row>
    <row r="36" spans="1:24" ht="12.75" customHeight="1" x14ac:dyDescent="0.2">
      <c r="A36" s="341"/>
      <c r="B36" s="351" t="str">
        <f>OBVEZE!B101</f>
        <v>Stanje nedospjelih obveza na kraju izvještajnog razdoblja (šifre V010 + ND23 + ND24 + 'ND dio 25,26')</v>
      </c>
      <c r="C36" s="352"/>
      <c r="D36" s="352"/>
      <c r="E36" s="352"/>
      <c r="F36" s="353"/>
      <c r="G36" s="182" t="str">
        <f>OBVEZE!C101</f>
        <v>V009</v>
      </c>
      <c r="H36" s="214" t="s">
        <v>46</v>
      </c>
      <c r="I36" s="215">
        <f>OBVEZE!D101</f>
        <v>1369142.96</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4" t="s">
        <v>47</v>
      </c>
      <c r="I39" s="354"/>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295" sqref="E295"/>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2" t="s">
        <v>48</v>
      </c>
      <c r="B2" s="363"/>
      <c r="C2" s="363"/>
      <c r="D2" s="363"/>
      <c r="E2" s="363"/>
      <c r="F2" s="363"/>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4" t="s">
        <v>54</v>
      </c>
      <c r="B5" s="365"/>
      <c r="C5" s="253"/>
      <c r="D5" s="81"/>
      <c r="E5" s="81"/>
      <c r="F5" s="65"/>
    </row>
    <row r="6" spans="1:25" ht="12.75" customHeight="1" x14ac:dyDescent="0.2">
      <c r="A6" s="54">
        <v>6</v>
      </c>
      <c r="B6" s="88" t="s">
        <v>55</v>
      </c>
      <c r="C6" s="55" t="s">
        <v>56</v>
      </c>
      <c r="D6" s="56">
        <f>D7+D44+D50+D82+D106+D124+D133+D139</f>
        <v>8560247</v>
      </c>
      <c r="E6" s="56">
        <f>E7+E44+E50+E82+E106+E124+E133+E139</f>
        <v>9516622.5299999993</v>
      </c>
      <c r="F6" s="57">
        <f t="shared" ref="F6:F131" si="0">IF(D6&lt;&gt;0,IF(E6/D6&gt;=100,"&gt;&gt;100",E6/D6*100),"-")</f>
        <v>111.17228895381173</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8075165</v>
      </c>
      <c r="E50" s="60">
        <f>E51+E54+E59+E62+E65+E68+E71+E74+E77</f>
        <v>9104331.5</v>
      </c>
      <c r="F50" s="57">
        <f t="shared" si="0"/>
        <v>112.7448355544438</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142974</v>
      </c>
      <c r="E54" s="56">
        <f t="shared" si="11"/>
        <v>73148.91</v>
      </c>
      <c r="F54" s="57">
        <f t="shared" si="0"/>
        <v>51.16238616811448</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v>142974</v>
      </c>
      <c r="E57" s="284">
        <v>73148.91</v>
      </c>
      <c r="F57" s="57">
        <f t="shared" si="0"/>
        <v>51.16238616811448</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6314310</v>
      </c>
      <c r="E68" s="56">
        <f t="shared" si="15"/>
        <v>6492119.4100000001</v>
      </c>
      <c r="F68" s="57">
        <f t="shared" si="0"/>
        <v>102.81597530054749</v>
      </c>
    </row>
    <row r="69" spans="1:6" ht="12.75" customHeight="1" x14ac:dyDescent="0.2">
      <c r="A69" s="54" t="s">
        <v>181</v>
      </c>
      <c r="B69" s="88" t="s">
        <v>182</v>
      </c>
      <c r="C69" s="55" t="s">
        <v>181</v>
      </c>
      <c r="D69" s="284">
        <v>6314310</v>
      </c>
      <c r="E69" s="284">
        <v>6492119.4100000001</v>
      </c>
      <c r="F69" s="57">
        <f t="shared" si="0"/>
        <v>102.81597530054749</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1617881</v>
      </c>
      <c r="E74" s="56">
        <f t="shared" si="17"/>
        <v>2539063.1800000002</v>
      </c>
      <c r="F74" s="57">
        <f t="shared" si="0"/>
        <v>156.93757328258386</v>
      </c>
    </row>
    <row r="75" spans="1:6" ht="12.75" customHeight="1" x14ac:dyDescent="0.2">
      <c r="A75" s="54" t="s">
        <v>193</v>
      </c>
      <c r="B75" s="88" t="s">
        <v>194</v>
      </c>
      <c r="C75" s="55" t="s">
        <v>193</v>
      </c>
      <c r="D75" s="284">
        <v>1617881</v>
      </c>
      <c r="E75" s="284">
        <v>2539063.1800000002</v>
      </c>
      <c r="F75" s="57">
        <f t="shared" si="0"/>
        <v>156.93757328258386</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1710</v>
      </c>
      <c r="E82" s="56">
        <f t="shared" si="19"/>
        <v>16.45</v>
      </c>
      <c r="F82" s="57">
        <f t="shared" si="0"/>
        <v>0.96198830409356728</v>
      </c>
    </row>
    <row r="83" spans="1:6" ht="12.75" customHeight="1" x14ac:dyDescent="0.2">
      <c r="A83" s="54">
        <v>641</v>
      </c>
      <c r="B83" s="88" t="s">
        <v>209</v>
      </c>
      <c r="C83" s="55" t="s">
        <v>210</v>
      </c>
      <c r="D83" s="56">
        <f t="shared" ref="D83:E83" si="20">SUM(D84:D90)</f>
        <v>1710</v>
      </c>
      <c r="E83" s="56">
        <f t="shared" si="20"/>
        <v>16.45</v>
      </c>
      <c r="F83" s="57">
        <f t="shared" si="0"/>
        <v>0.96198830409356728</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91</v>
      </c>
      <c r="E85" s="284">
        <v>16.45</v>
      </c>
      <c r="F85" s="57">
        <f t="shared" si="0"/>
        <v>18.076923076923077</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v>1619</v>
      </c>
      <c r="E87" s="284">
        <v>0</v>
      </c>
      <c r="F87" s="57">
        <f t="shared" si="0"/>
        <v>0</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1600</v>
      </c>
      <c r="E106" s="56">
        <f t="shared" si="23"/>
        <v>1500</v>
      </c>
      <c r="F106" s="57">
        <f t="shared" si="0"/>
        <v>93.75</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1600</v>
      </c>
      <c r="E112" s="56">
        <f t="shared" si="25"/>
        <v>1500</v>
      </c>
      <c r="F112" s="57">
        <f t="shared" si="0"/>
        <v>93.75</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1600</v>
      </c>
      <c r="E117" s="284">
        <v>1500</v>
      </c>
      <c r="F117" s="57">
        <f t="shared" si="0"/>
        <v>93.75</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59851</v>
      </c>
      <c r="E124" s="56">
        <f t="shared" si="27"/>
        <v>65122.75</v>
      </c>
      <c r="F124" s="57">
        <f t="shared" si="0"/>
        <v>108.80812350670833</v>
      </c>
    </row>
    <row r="125" spans="1:6" ht="12.75" customHeight="1" x14ac:dyDescent="0.2">
      <c r="A125" s="54">
        <v>661</v>
      </c>
      <c r="B125" s="100" t="s">
        <v>293</v>
      </c>
      <c r="C125" s="55" t="s">
        <v>294</v>
      </c>
      <c r="D125" s="56">
        <f t="shared" ref="D125:E125" si="28">SUM(D126:D127)</f>
        <v>59851</v>
      </c>
      <c r="E125" s="56">
        <f t="shared" si="28"/>
        <v>63622.75</v>
      </c>
      <c r="F125" s="57">
        <f t="shared" si="0"/>
        <v>106.30189971763211</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59851</v>
      </c>
      <c r="E127" s="284">
        <v>63622.75</v>
      </c>
      <c r="F127" s="57">
        <f t="shared" si="0"/>
        <v>106.30189971763211</v>
      </c>
    </row>
    <row r="128" spans="1:6" ht="24" x14ac:dyDescent="0.2">
      <c r="A128" s="54">
        <v>663</v>
      </c>
      <c r="B128" s="273" t="s">
        <v>299</v>
      </c>
      <c r="C128" s="55" t="s">
        <v>300</v>
      </c>
      <c r="D128" s="56">
        <f t="shared" ref="D128:E128" si="29">SUM(D129:D132)</f>
        <v>0</v>
      </c>
      <c r="E128" s="56">
        <f t="shared" si="29"/>
        <v>1500</v>
      </c>
      <c r="F128" s="57" t="str">
        <f t="shared" si="0"/>
        <v>-</v>
      </c>
    </row>
    <row r="129" spans="1:6" ht="12.75" customHeight="1" x14ac:dyDescent="0.2">
      <c r="A129" s="54">
        <v>6631</v>
      </c>
      <c r="B129" s="100" t="s">
        <v>301</v>
      </c>
      <c r="C129" s="55" t="s">
        <v>302</v>
      </c>
      <c r="D129" s="284"/>
      <c r="E129" s="284">
        <v>1500</v>
      </c>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421921</v>
      </c>
      <c r="E133" s="56">
        <f t="shared" si="30"/>
        <v>345651.83</v>
      </c>
      <c r="F133" s="57">
        <f t="shared" ref="F133:F223" si="31">IF(D133&lt;&gt;0,IF(E133/D133&gt;=100,"&gt;&gt;100",E133/D133*100),"-")</f>
        <v>81.923352949959821</v>
      </c>
    </row>
    <row r="134" spans="1:6" ht="24" x14ac:dyDescent="0.2">
      <c r="A134" s="54">
        <v>671</v>
      </c>
      <c r="B134" s="229" t="s">
        <v>311</v>
      </c>
      <c r="C134" s="55" t="s">
        <v>312</v>
      </c>
      <c r="D134" s="56">
        <f t="shared" ref="D134:E134" si="32">SUM(D135:D137)</f>
        <v>421921</v>
      </c>
      <c r="E134" s="56">
        <f t="shared" si="32"/>
        <v>345651.83</v>
      </c>
      <c r="F134" s="57">
        <f t="shared" si="31"/>
        <v>81.923352949959821</v>
      </c>
    </row>
    <row r="135" spans="1:6" ht="12.75" customHeight="1" x14ac:dyDescent="0.2">
      <c r="A135" s="54">
        <v>6711</v>
      </c>
      <c r="B135" s="88" t="s">
        <v>313</v>
      </c>
      <c r="C135" s="55" t="s">
        <v>314</v>
      </c>
      <c r="D135" s="284">
        <v>415020</v>
      </c>
      <c r="E135" s="284">
        <v>345651.83</v>
      </c>
      <c r="F135" s="57">
        <f t="shared" si="31"/>
        <v>83.285583827285436</v>
      </c>
    </row>
    <row r="136" spans="1:6" ht="24" x14ac:dyDescent="0.2">
      <c r="A136" s="54">
        <v>6712</v>
      </c>
      <c r="B136" s="229" t="s">
        <v>315</v>
      </c>
      <c r="C136" s="55" t="s">
        <v>316</v>
      </c>
      <c r="D136" s="284">
        <v>6901</v>
      </c>
      <c r="E136" s="284">
        <v>0</v>
      </c>
      <c r="F136" s="57">
        <f t="shared" si="31"/>
        <v>0</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7102224</v>
      </c>
      <c r="E151" s="56">
        <f t="shared" si="35"/>
        <v>7549294.5599999996</v>
      </c>
      <c r="F151" s="57">
        <f t="shared" si="31"/>
        <v>106.29479667214102</v>
      </c>
    </row>
    <row r="152" spans="1:6" ht="12.75" customHeight="1" x14ac:dyDescent="0.2">
      <c r="A152" s="54">
        <v>31</v>
      </c>
      <c r="B152" s="88" t="s">
        <v>346</v>
      </c>
      <c r="C152" s="55" t="s">
        <v>35</v>
      </c>
      <c r="D152" s="56">
        <f t="shared" ref="D152:E152" si="36">D153+D158+D159</f>
        <v>6280165</v>
      </c>
      <c r="E152" s="56">
        <f t="shared" si="36"/>
        <v>6906367.2299999995</v>
      </c>
      <c r="F152" s="57">
        <f t="shared" si="31"/>
        <v>109.97111110934186</v>
      </c>
    </row>
    <row r="153" spans="1:6" ht="12.75" customHeight="1" x14ac:dyDescent="0.2">
      <c r="A153" s="54">
        <v>311</v>
      </c>
      <c r="B153" s="88" t="s">
        <v>347</v>
      </c>
      <c r="C153" s="55" t="s">
        <v>348</v>
      </c>
      <c r="D153" s="56">
        <f t="shared" ref="D153:E153" si="37">SUM(D154:D157)</f>
        <v>5262601</v>
      </c>
      <c r="E153" s="56">
        <f t="shared" si="37"/>
        <v>5773262.7299999995</v>
      </c>
      <c r="F153" s="57">
        <f t="shared" si="31"/>
        <v>109.70359960787451</v>
      </c>
    </row>
    <row r="154" spans="1:6" ht="12.75" customHeight="1" x14ac:dyDescent="0.2">
      <c r="A154" s="54">
        <v>3111</v>
      </c>
      <c r="B154" s="88" t="s">
        <v>349</v>
      </c>
      <c r="C154" s="55" t="s">
        <v>350</v>
      </c>
      <c r="D154" s="284">
        <v>5199484</v>
      </c>
      <c r="E154" s="284">
        <v>5670760.7699999996</v>
      </c>
      <c r="F154" s="57">
        <f t="shared" si="31"/>
        <v>109.06391422687327</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56861</v>
      </c>
      <c r="E156" s="284">
        <v>90955.92</v>
      </c>
      <c r="F156" s="57">
        <f t="shared" si="31"/>
        <v>159.96187193331107</v>
      </c>
    </row>
    <row r="157" spans="1:6" ht="12.75" customHeight="1" x14ac:dyDescent="0.2">
      <c r="A157" s="54">
        <v>3114</v>
      </c>
      <c r="B157" s="88" t="s">
        <v>355</v>
      </c>
      <c r="C157" s="55" t="s">
        <v>356</v>
      </c>
      <c r="D157" s="284">
        <v>6256</v>
      </c>
      <c r="E157" s="284">
        <v>11546.04</v>
      </c>
      <c r="F157" s="57">
        <f t="shared" si="31"/>
        <v>184.55946291560105</v>
      </c>
    </row>
    <row r="158" spans="1:6" ht="12.75" customHeight="1" x14ac:dyDescent="0.2">
      <c r="A158" s="54">
        <v>312</v>
      </c>
      <c r="B158" s="88" t="s">
        <v>357</v>
      </c>
      <c r="C158" s="55" t="s">
        <v>358</v>
      </c>
      <c r="D158" s="284">
        <v>183903</v>
      </c>
      <c r="E158" s="284">
        <v>215907.58</v>
      </c>
      <c r="F158" s="57">
        <f t="shared" si="31"/>
        <v>117.4029678689309</v>
      </c>
    </row>
    <row r="159" spans="1:6" ht="12.75" customHeight="1" x14ac:dyDescent="0.2">
      <c r="A159" s="54">
        <v>313</v>
      </c>
      <c r="B159" s="88" t="s">
        <v>359</v>
      </c>
      <c r="C159" s="55" t="s">
        <v>360</v>
      </c>
      <c r="D159" s="56">
        <f t="shared" ref="D159:E159" si="38">SUM(D160:D162)</f>
        <v>833661</v>
      </c>
      <c r="E159" s="56">
        <f t="shared" si="38"/>
        <v>917196.92</v>
      </c>
      <c r="F159" s="57">
        <f t="shared" si="31"/>
        <v>110.02037039036252</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833661</v>
      </c>
      <c r="E161" s="284">
        <v>917196.92</v>
      </c>
      <c r="F161" s="57">
        <f t="shared" si="31"/>
        <v>110.02037039036252</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762949</v>
      </c>
      <c r="E163" s="56">
        <f t="shared" si="39"/>
        <v>632756.79999999993</v>
      </c>
      <c r="F163" s="57">
        <f t="shared" si="31"/>
        <v>82.93566149244576</v>
      </c>
    </row>
    <row r="164" spans="1:6" ht="12.75" customHeight="1" x14ac:dyDescent="0.2">
      <c r="A164" s="54">
        <v>321</v>
      </c>
      <c r="B164" s="88" t="s">
        <v>368</v>
      </c>
      <c r="C164" s="55" t="s">
        <v>369</v>
      </c>
      <c r="D164" s="56">
        <f t="shared" ref="D164:E164" si="40">SUM(D165:D168)</f>
        <v>156009</v>
      </c>
      <c r="E164" s="56">
        <f t="shared" si="40"/>
        <v>232863.74</v>
      </c>
      <c r="F164" s="57">
        <f t="shared" si="31"/>
        <v>149.26301687723142</v>
      </c>
    </row>
    <row r="165" spans="1:6" ht="12.75" customHeight="1" x14ac:dyDescent="0.2">
      <c r="A165" s="54">
        <v>3211</v>
      </c>
      <c r="B165" s="88" t="s">
        <v>370</v>
      </c>
      <c r="C165" s="55" t="s">
        <v>371</v>
      </c>
      <c r="D165" s="284">
        <v>12096</v>
      </c>
      <c r="E165" s="284">
        <v>54855.3</v>
      </c>
      <c r="F165" s="57">
        <f t="shared" si="31"/>
        <v>453.49950396825403</v>
      </c>
    </row>
    <row r="166" spans="1:6" ht="12.75" customHeight="1" x14ac:dyDescent="0.2">
      <c r="A166" s="54">
        <v>3212</v>
      </c>
      <c r="B166" s="88" t="s">
        <v>372</v>
      </c>
      <c r="C166" s="55" t="s">
        <v>373</v>
      </c>
      <c r="D166" s="284">
        <v>139523</v>
      </c>
      <c r="E166" s="284">
        <v>172418.44</v>
      </c>
      <c r="F166" s="57">
        <f t="shared" si="31"/>
        <v>123.57707331407725</v>
      </c>
    </row>
    <row r="167" spans="1:6" ht="12.75" customHeight="1" x14ac:dyDescent="0.2">
      <c r="A167" s="54">
        <v>3213</v>
      </c>
      <c r="B167" s="88" t="s">
        <v>374</v>
      </c>
      <c r="C167" s="55" t="s">
        <v>375</v>
      </c>
      <c r="D167" s="284">
        <v>4010</v>
      </c>
      <c r="E167" s="284">
        <v>4500</v>
      </c>
      <c r="F167" s="57">
        <f t="shared" si="31"/>
        <v>112.21945137157108</v>
      </c>
    </row>
    <row r="168" spans="1:6" ht="12.75" customHeight="1" x14ac:dyDescent="0.2">
      <c r="A168" s="54">
        <v>3214</v>
      </c>
      <c r="B168" s="88" t="s">
        <v>376</v>
      </c>
      <c r="C168" s="55" t="s">
        <v>377</v>
      </c>
      <c r="D168" s="284">
        <v>380</v>
      </c>
      <c r="E168" s="284">
        <v>1090</v>
      </c>
      <c r="F168" s="57">
        <f t="shared" si="31"/>
        <v>286.84210526315786</v>
      </c>
    </row>
    <row r="169" spans="1:6" ht="12.75" customHeight="1" x14ac:dyDescent="0.2">
      <c r="A169" s="54">
        <v>322</v>
      </c>
      <c r="B169" s="88" t="s">
        <v>378</v>
      </c>
      <c r="C169" s="55" t="s">
        <v>379</v>
      </c>
      <c r="D169" s="56">
        <f t="shared" ref="D169:E169" si="41">SUM(D170:D176)</f>
        <v>95264</v>
      </c>
      <c r="E169" s="56">
        <f t="shared" si="41"/>
        <v>79004.37</v>
      </c>
      <c r="F169" s="57">
        <f t="shared" si="31"/>
        <v>82.932030987571366</v>
      </c>
    </row>
    <row r="170" spans="1:6" ht="12.75" customHeight="1" x14ac:dyDescent="0.2">
      <c r="A170" s="54">
        <v>3221</v>
      </c>
      <c r="B170" s="88" t="s">
        <v>380</v>
      </c>
      <c r="C170" s="55" t="s">
        <v>381</v>
      </c>
      <c r="D170" s="284">
        <v>66228</v>
      </c>
      <c r="E170" s="284">
        <v>59231.71</v>
      </c>
      <c r="F170" s="57">
        <f t="shared" si="31"/>
        <v>89.436054236878661</v>
      </c>
    </row>
    <row r="171" spans="1:6" ht="12.75" customHeight="1" x14ac:dyDescent="0.2">
      <c r="A171" s="54">
        <v>3222</v>
      </c>
      <c r="B171" s="88" t="s">
        <v>382</v>
      </c>
      <c r="C171" s="55" t="s">
        <v>383</v>
      </c>
      <c r="D171" s="284">
        <v>1007</v>
      </c>
      <c r="E171" s="284">
        <v>4260.24</v>
      </c>
      <c r="F171" s="57">
        <f t="shared" si="31"/>
        <v>423.06256206554121</v>
      </c>
    </row>
    <row r="172" spans="1:6" ht="12.75" customHeight="1" x14ac:dyDescent="0.2">
      <c r="A172" s="54">
        <v>3223</v>
      </c>
      <c r="B172" s="88" t="s">
        <v>384</v>
      </c>
      <c r="C172" s="55" t="s">
        <v>385</v>
      </c>
      <c r="D172" s="284">
        <v>802</v>
      </c>
      <c r="E172" s="284">
        <v>390.13</v>
      </c>
      <c r="F172" s="57">
        <f t="shared" si="31"/>
        <v>48.644638403990029</v>
      </c>
    </row>
    <row r="173" spans="1:6" ht="12.75" customHeight="1" x14ac:dyDescent="0.2">
      <c r="A173" s="54">
        <v>3224</v>
      </c>
      <c r="B173" s="88" t="s">
        <v>386</v>
      </c>
      <c r="C173" s="55" t="s">
        <v>387</v>
      </c>
      <c r="D173" s="284">
        <v>20434</v>
      </c>
      <c r="E173" s="284">
        <v>6459.63</v>
      </c>
      <c r="F173" s="57">
        <f t="shared" si="31"/>
        <v>31.612165997846724</v>
      </c>
    </row>
    <row r="174" spans="1:6" ht="12.75" customHeight="1" x14ac:dyDescent="0.2">
      <c r="A174" s="54">
        <v>3225</v>
      </c>
      <c r="B174" s="88" t="s">
        <v>388</v>
      </c>
      <c r="C174" s="55" t="s">
        <v>389</v>
      </c>
      <c r="D174" s="284">
        <v>831</v>
      </c>
      <c r="E174" s="284">
        <v>8562.66</v>
      </c>
      <c r="F174" s="57">
        <f t="shared" si="31"/>
        <v>1030.4043321299639</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5962</v>
      </c>
      <c r="E176" s="284">
        <v>100</v>
      </c>
      <c r="F176" s="57">
        <f t="shared" si="31"/>
        <v>1.677289500167729</v>
      </c>
    </row>
    <row r="177" spans="1:6" ht="12.75" customHeight="1" x14ac:dyDescent="0.2">
      <c r="A177" s="54">
        <v>323</v>
      </c>
      <c r="B177" s="88" t="s">
        <v>394</v>
      </c>
      <c r="C177" s="55" t="s">
        <v>395</v>
      </c>
      <c r="D177" s="56">
        <f t="shared" ref="D177:E177" si="42">SUM(D178:D186)</f>
        <v>460468</v>
      </c>
      <c r="E177" s="56">
        <f t="shared" si="42"/>
        <v>247715.8</v>
      </c>
      <c r="F177" s="57">
        <f t="shared" si="31"/>
        <v>53.796528749011877</v>
      </c>
    </row>
    <row r="178" spans="1:6" ht="12.75" customHeight="1" x14ac:dyDescent="0.2">
      <c r="A178" s="54">
        <v>3231</v>
      </c>
      <c r="B178" s="88" t="s">
        <v>396</v>
      </c>
      <c r="C178" s="55" t="s">
        <v>397</v>
      </c>
      <c r="D178" s="284">
        <v>4400</v>
      </c>
      <c r="E178" s="284">
        <v>23730.28</v>
      </c>
      <c r="F178" s="57">
        <f t="shared" si="31"/>
        <v>539.32454545454539</v>
      </c>
    </row>
    <row r="179" spans="1:6" ht="12.75" customHeight="1" x14ac:dyDescent="0.2">
      <c r="A179" s="54">
        <v>3232</v>
      </c>
      <c r="B179" s="88" t="s">
        <v>398</v>
      </c>
      <c r="C179" s="55" t="s">
        <v>399</v>
      </c>
      <c r="D179" s="284">
        <v>212051</v>
      </c>
      <c r="E179" s="284">
        <v>40970.44</v>
      </c>
      <c r="F179" s="57">
        <f t="shared" si="31"/>
        <v>19.321031261347507</v>
      </c>
    </row>
    <row r="180" spans="1:6" ht="12.75" customHeight="1" x14ac:dyDescent="0.2">
      <c r="A180" s="54">
        <v>3233</v>
      </c>
      <c r="B180" s="88" t="s">
        <v>400</v>
      </c>
      <c r="C180" s="55" t="s">
        <v>401</v>
      </c>
      <c r="D180" s="284"/>
      <c r="E180" s="284">
        <v>18581.25</v>
      </c>
      <c r="F180" s="57" t="str">
        <f t="shared" si="31"/>
        <v>-</v>
      </c>
    </row>
    <row r="181" spans="1:6" ht="12.75" customHeight="1" x14ac:dyDescent="0.2">
      <c r="A181" s="54">
        <v>3234</v>
      </c>
      <c r="B181" s="88" t="s">
        <v>402</v>
      </c>
      <c r="C181" s="55" t="s">
        <v>403</v>
      </c>
      <c r="D181" s="284">
        <v>20330</v>
      </c>
      <c r="E181" s="284">
        <v>20088.03</v>
      </c>
      <c r="F181" s="57">
        <f t="shared" si="31"/>
        <v>98.809788489916372</v>
      </c>
    </row>
    <row r="182" spans="1:6" ht="12.75" customHeight="1" x14ac:dyDescent="0.2">
      <c r="A182" s="54">
        <v>3235</v>
      </c>
      <c r="B182" s="88" t="s">
        <v>404</v>
      </c>
      <c r="C182" s="55" t="s">
        <v>405</v>
      </c>
      <c r="D182" s="284">
        <v>10050</v>
      </c>
      <c r="E182" s="284">
        <v>12064.8</v>
      </c>
      <c r="F182" s="57">
        <f t="shared" si="31"/>
        <v>120.04776119402985</v>
      </c>
    </row>
    <row r="183" spans="1:6" ht="12.75" customHeight="1" x14ac:dyDescent="0.2">
      <c r="A183" s="54">
        <v>3236</v>
      </c>
      <c r="B183" s="88" t="s">
        <v>406</v>
      </c>
      <c r="C183" s="55" t="s">
        <v>407</v>
      </c>
      <c r="D183" s="284"/>
      <c r="E183" s="284"/>
      <c r="F183" s="57" t="str">
        <f t="shared" si="31"/>
        <v>-</v>
      </c>
    </row>
    <row r="184" spans="1:6" ht="12.75" customHeight="1" x14ac:dyDescent="0.2">
      <c r="A184" s="54">
        <v>3237</v>
      </c>
      <c r="B184" s="88" t="s">
        <v>408</v>
      </c>
      <c r="C184" s="55" t="s">
        <v>409</v>
      </c>
      <c r="D184" s="284">
        <v>148089</v>
      </c>
      <c r="E184" s="284">
        <v>33915.769999999997</v>
      </c>
      <c r="F184" s="57">
        <f t="shared" si="31"/>
        <v>22.902288488679105</v>
      </c>
    </row>
    <row r="185" spans="1:6" ht="12.75" customHeight="1" x14ac:dyDescent="0.2">
      <c r="A185" s="54">
        <v>3238</v>
      </c>
      <c r="B185" s="88" t="s">
        <v>410</v>
      </c>
      <c r="C185" s="55" t="s">
        <v>411</v>
      </c>
      <c r="D185" s="284">
        <v>4969</v>
      </c>
      <c r="E185" s="284">
        <v>39657.81</v>
      </c>
      <c r="F185" s="57">
        <f t="shared" si="31"/>
        <v>798.10444757496475</v>
      </c>
    </row>
    <row r="186" spans="1:6" ht="12.75" customHeight="1" x14ac:dyDescent="0.2">
      <c r="A186" s="54">
        <v>3239</v>
      </c>
      <c r="B186" s="88" t="s">
        <v>412</v>
      </c>
      <c r="C186" s="55" t="s">
        <v>413</v>
      </c>
      <c r="D186" s="284">
        <v>60579</v>
      </c>
      <c r="E186" s="284">
        <v>58707.42</v>
      </c>
      <c r="F186" s="57">
        <f t="shared" si="31"/>
        <v>96.91051354429753</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51208</v>
      </c>
      <c r="E188" s="56">
        <f t="shared" si="43"/>
        <v>73172.89</v>
      </c>
      <c r="F188" s="57">
        <f t="shared" si="31"/>
        <v>142.89347367598813</v>
      </c>
    </row>
    <row r="189" spans="1:6" ht="12.75" customHeight="1" x14ac:dyDescent="0.2">
      <c r="A189" s="54">
        <v>3291</v>
      </c>
      <c r="B189" s="229" t="s">
        <v>418</v>
      </c>
      <c r="C189" s="55" t="s">
        <v>419</v>
      </c>
      <c r="D189" s="284">
        <v>29862</v>
      </c>
      <c r="E189" s="284">
        <v>30601.56</v>
      </c>
      <c r="F189" s="57">
        <f t="shared" si="31"/>
        <v>102.4765923246936</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4677</v>
      </c>
      <c r="E191" s="284">
        <v>12773.73</v>
      </c>
      <c r="F191" s="57">
        <f t="shared" si="31"/>
        <v>273.11802437459909</v>
      </c>
    </row>
    <row r="192" spans="1:6" ht="12.75" customHeight="1" x14ac:dyDescent="0.2">
      <c r="A192" s="54">
        <v>3294</v>
      </c>
      <c r="B192" s="88" t="s">
        <v>424</v>
      </c>
      <c r="C192" s="55" t="s">
        <v>425</v>
      </c>
      <c r="D192" s="284">
        <v>550</v>
      </c>
      <c r="E192" s="284">
        <v>1410</v>
      </c>
      <c r="F192" s="57">
        <f t="shared" si="31"/>
        <v>256.36363636363637</v>
      </c>
    </row>
    <row r="193" spans="1:6" ht="12.75" customHeight="1" x14ac:dyDescent="0.2">
      <c r="A193" s="54">
        <v>3295</v>
      </c>
      <c r="B193" s="88" t="s">
        <v>426</v>
      </c>
      <c r="C193" s="55" t="s">
        <v>427</v>
      </c>
      <c r="D193" s="284">
        <v>5939</v>
      </c>
      <c r="E193" s="284">
        <v>9581.34</v>
      </c>
      <c r="F193" s="57">
        <f t="shared" si="31"/>
        <v>161.32917999663243</v>
      </c>
    </row>
    <row r="194" spans="1:6" ht="12.75" customHeight="1" x14ac:dyDescent="0.2">
      <c r="A194" s="54" t="s">
        <v>428</v>
      </c>
      <c r="B194" s="88" t="s">
        <v>429</v>
      </c>
      <c r="C194" s="55" t="s">
        <v>428</v>
      </c>
      <c r="D194" s="284"/>
      <c r="E194" s="284">
        <v>8200</v>
      </c>
      <c r="F194" s="57" t="str">
        <f t="shared" si="31"/>
        <v>-</v>
      </c>
    </row>
    <row r="195" spans="1:6" ht="12.75" customHeight="1" x14ac:dyDescent="0.2">
      <c r="A195" s="54">
        <v>3299</v>
      </c>
      <c r="B195" s="88" t="s">
        <v>430</v>
      </c>
      <c r="C195" s="55" t="s">
        <v>431</v>
      </c>
      <c r="D195" s="284">
        <v>10180</v>
      </c>
      <c r="E195" s="284">
        <v>10606.26</v>
      </c>
      <c r="F195" s="57">
        <f t="shared" si="31"/>
        <v>104.18722986247543</v>
      </c>
    </row>
    <row r="196" spans="1:6" ht="12.75" customHeight="1" x14ac:dyDescent="0.2">
      <c r="A196" s="54">
        <v>34</v>
      </c>
      <c r="B196" s="229" t="s">
        <v>432</v>
      </c>
      <c r="C196" s="55" t="s">
        <v>433</v>
      </c>
      <c r="D196" s="56">
        <f t="shared" ref="D196:E196" si="44">D197+D202+D210</f>
        <v>4487</v>
      </c>
      <c r="E196" s="56">
        <f t="shared" si="44"/>
        <v>4170.53</v>
      </c>
      <c r="F196" s="57">
        <f t="shared" si="31"/>
        <v>92.946957878315132</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4487</v>
      </c>
      <c r="E210" s="56">
        <f t="shared" si="47"/>
        <v>4170.53</v>
      </c>
      <c r="F210" s="57">
        <f t="shared" si="31"/>
        <v>92.946957878315132</v>
      </c>
    </row>
    <row r="211" spans="1:6" ht="12.75" customHeight="1" x14ac:dyDescent="0.2">
      <c r="A211" s="54">
        <v>3431</v>
      </c>
      <c r="B211" s="229" t="s">
        <v>462</v>
      </c>
      <c r="C211" s="55" t="s">
        <v>463</v>
      </c>
      <c r="D211" s="284">
        <v>4487</v>
      </c>
      <c r="E211" s="284">
        <v>4169.96</v>
      </c>
      <c r="F211" s="57">
        <f t="shared" si="31"/>
        <v>92.934254513037658</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v>0.56999999999999995</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54623</v>
      </c>
      <c r="E215" s="56">
        <f t="shared" si="48"/>
        <v>0</v>
      </c>
      <c r="F215" s="57">
        <f t="shared" si="31"/>
        <v>0</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v>54623</v>
      </c>
      <c r="E223" s="284"/>
      <c r="F223" s="57">
        <f t="shared" si="31"/>
        <v>0</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6000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6000</v>
      </c>
      <c r="F259" s="57" t="str">
        <f t="shared" ref="F259:F262" si="67">IF(D259&lt;&gt;0,IF(E259/D259&gt;=100,"&gt;&gt;100",E259/D259*100),"-")</f>
        <v>-</v>
      </c>
    </row>
    <row r="260" spans="1:6" ht="12.75" customHeight="1" x14ac:dyDescent="0.2">
      <c r="A260" s="54">
        <v>3721</v>
      </c>
      <c r="B260" s="88" t="s">
        <v>556</v>
      </c>
      <c r="C260" s="55" t="s">
        <v>557</v>
      </c>
      <c r="D260" s="284"/>
      <c r="E260" s="284">
        <v>6000</v>
      </c>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7102224</v>
      </c>
      <c r="E289" s="56">
        <f t="shared" si="79"/>
        <v>7549294.5599999996</v>
      </c>
      <c r="F289" s="57">
        <f t="shared" si="76"/>
        <v>106.29479667214102</v>
      </c>
    </row>
    <row r="290" spans="1:6" ht="12.75" customHeight="1" x14ac:dyDescent="0.2">
      <c r="A290" s="54" t="s">
        <v>605</v>
      </c>
      <c r="B290" s="88" t="s">
        <v>616</v>
      </c>
      <c r="C290" s="55" t="s">
        <v>617</v>
      </c>
      <c r="D290" s="56">
        <f>IF(D6&gt;=D289,D6-D289,0)</f>
        <v>1458023</v>
      </c>
      <c r="E290" s="56">
        <f>IF(E6&gt;=E289,E6-E289,0)</f>
        <v>1967327.9699999997</v>
      </c>
      <c r="F290" s="57">
        <f t="shared" si="76"/>
        <v>134.93120273136978</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460160</v>
      </c>
      <c r="E292" s="284">
        <v>1625641</v>
      </c>
      <c r="F292" s="57">
        <f t="shared" si="76"/>
        <v>353.27733831710708</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8774</v>
      </c>
      <c r="E294" s="284">
        <v>9099.75</v>
      </c>
      <c r="F294" s="57">
        <f t="shared" si="76"/>
        <v>103.71267380898108</v>
      </c>
    </row>
    <row r="295" spans="1:6" ht="24" x14ac:dyDescent="0.2">
      <c r="A295" s="54">
        <v>9661</v>
      </c>
      <c r="B295" s="88" t="s">
        <v>626</v>
      </c>
      <c r="C295" s="55" t="s">
        <v>627</v>
      </c>
      <c r="D295" s="284">
        <v>8774</v>
      </c>
      <c r="E295" s="284">
        <v>9099.75</v>
      </c>
      <c r="F295" s="57">
        <f t="shared" si="76"/>
        <v>103.71267380898108</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4" t="s">
        <v>630</v>
      </c>
      <c r="B297" s="365"/>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28248</v>
      </c>
      <c r="E350" s="56">
        <f t="shared" si="95"/>
        <v>31127.01</v>
      </c>
      <c r="F350" s="57">
        <f t="shared" si="81"/>
        <v>110.19190739167375</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28248</v>
      </c>
      <c r="E363" s="56">
        <f t="shared" si="99"/>
        <v>31127.01</v>
      </c>
      <c r="F363" s="57">
        <f t="shared" si="81"/>
        <v>110.19190739167375</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27343</v>
      </c>
      <c r="E369" s="56">
        <f t="shared" si="101"/>
        <v>30660.55</v>
      </c>
      <c r="F369" s="57">
        <f t="shared" si="81"/>
        <v>112.13308707895987</v>
      </c>
    </row>
    <row r="370" spans="1:6" ht="12.75" customHeight="1" x14ac:dyDescent="0.2">
      <c r="A370" s="54">
        <v>4221</v>
      </c>
      <c r="B370" s="88" t="s">
        <v>671</v>
      </c>
      <c r="C370" s="55" t="s">
        <v>763</v>
      </c>
      <c r="D370" s="284">
        <v>27343</v>
      </c>
      <c r="E370" s="284">
        <v>30660.55</v>
      </c>
      <c r="F370" s="57">
        <f t="shared" si="81"/>
        <v>112.13308707895987</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905</v>
      </c>
      <c r="E383" s="56">
        <f t="shared" si="103"/>
        <v>466.46</v>
      </c>
      <c r="F383" s="57">
        <f t="shared" si="81"/>
        <v>51.542541436464084</v>
      </c>
    </row>
    <row r="384" spans="1:6" ht="12.75" customHeight="1" x14ac:dyDescent="0.2">
      <c r="A384" s="54">
        <v>4241</v>
      </c>
      <c r="B384" s="88" t="s">
        <v>780</v>
      </c>
      <c r="C384" s="55" t="s">
        <v>781</v>
      </c>
      <c r="D384" s="284">
        <v>905</v>
      </c>
      <c r="E384" s="284">
        <v>466.46</v>
      </c>
      <c r="F384" s="57">
        <f t="shared" si="81"/>
        <v>51.542541436464084</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28248</v>
      </c>
      <c r="E408" s="56">
        <f t="shared" si="111"/>
        <v>31127.01</v>
      </c>
      <c r="F408" s="57">
        <f t="shared" si="81"/>
        <v>110.19190739167375</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58025</v>
      </c>
      <c r="E410" s="284">
        <v>70887.179999999993</v>
      </c>
      <c r="F410" s="57">
        <f t="shared" si="81"/>
        <v>122.16661783713916</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8560247</v>
      </c>
      <c r="E412" s="56">
        <f>E6+E298</f>
        <v>9516622.5299999993</v>
      </c>
      <c r="F412" s="57">
        <f t="shared" si="81"/>
        <v>111.17228895381173</v>
      </c>
    </row>
    <row r="413" spans="1:6" ht="12.75" customHeight="1" x14ac:dyDescent="0.2">
      <c r="A413" s="54" t="s">
        <v>605</v>
      </c>
      <c r="B413" s="88" t="s">
        <v>828</v>
      </c>
      <c r="C413" s="55" t="s">
        <v>829</v>
      </c>
      <c r="D413" s="56">
        <f t="shared" ref="D413:E413" si="112">D289+D350</f>
        <v>7130472</v>
      </c>
      <c r="E413" s="56">
        <f t="shared" si="112"/>
        <v>7580421.5699999994</v>
      </c>
      <c r="F413" s="57">
        <f t="shared" si="81"/>
        <v>106.31023542340535</v>
      </c>
    </row>
    <row r="414" spans="1:6" ht="12.75" customHeight="1" x14ac:dyDescent="0.2">
      <c r="A414" s="54" t="s">
        <v>605</v>
      </c>
      <c r="B414" s="88" t="s">
        <v>830</v>
      </c>
      <c r="C414" s="55" t="s">
        <v>831</v>
      </c>
      <c r="D414" s="56">
        <f t="shared" ref="D414:E414" si="113">IF(D412&gt;=D413,D412-D413,0)</f>
        <v>1429775</v>
      </c>
      <c r="E414" s="56">
        <f t="shared" si="113"/>
        <v>1936200.96</v>
      </c>
      <c r="F414" s="57">
        <f t="shared" si="81"/>
        <v>135.41997587032924</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402135</v>
      </c>
      <c r="E416" s="56">
        <f t="shared" si="115"/>
        <v>1554753.82</v>
      </c>
      <c r="F416" s="57">
        <f t="shared" si="81"/>
        <v>386.62484489039753</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8774</v>
      </c>
      <c r="E418" s="68">
        <f t="shared" si="117"/>
        <v>9099.75</v>
      </c>
      <c r="F418" s="63">
        <f t="shared" si="81"/>
        <v>103.71267380898108</v>
      </c>
    </row>
    <row r="419" spans="1:6" s="84" customFormat="1" ht="20.100000000000001" customHeight="1" x14ac:dyDescent="0.2">
      <c r="A419" s="364" t="s">
        <v>842</v>
      </c>
      <c r="B419" s="365"/>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8560247</v>
      </c>
      <c r="E639" s="56">
        <f t="shared" si="180"/>
        <v>9516622.5299999993</v>
      </c>
      <c r="F639" s="57">
        <f t="shared" si="119"/>
        <v>111.17228895381173</v>
      </c>
    </row>
    <row r="640" spans="1:6" ht="12.75" customHeight="1" x14ac:dyDescent="0.2">
      <c r="A640" s="54" t="s">
        <v>605</v>
      </c>
      <c r="B640" s="88" t="s">
        <v>1274</v>
      </c>
      <c r="C640" s="55" t="s">
        <v>1275</v>
      </c>
      <c r="D640" s="56">
        <f t="shared" ref="D640:E640" si="181">D413+D528</f>
        <v>7130472</v>
      </c>
      <c r="E640" s="56">
        <f t="shared" si="181"/>
        <v>7580421.5699999994</v>
      </c>
      <c r="F640" s="57">
        <f t="shared" si="119"/>
        <v>106.31023542340535</v>
      </c>
    </row>
    <row r="641" spans="1:6" ht="12.75" customHeight="1" x14ac:dyDescent="0.2">
      <c r="A641" s="54" t="s">
        <v>605</v>
      </c>
      <c r="B641" s="88" t="s">
        <v>1276</v>
      </c>
      <c r="C641" s="55" t="s">
        <v>1277</v>
      </c>
      <c r="D641" s="56">
        <f t="shared" ref="D641:E641" si="182">IF(D639&gt;=D640,D639-D640,0)</f>
        <v>1429775</v>
      </c>
      <c r="E641" s="56">
        <f t="shared" si="182"/>
        <v>1936200.96</v>
      </c>
      <c r="F641" s="57">
        <f t="shared" si="119"/>
        <v>135.41997587032924</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402135</v>
      </c>
      <c r="E643" s="56">
        <f t="shared" si="184"/>
        <v>1554753.82</v>
      </c>
      <c r="F643" s="57">
        <f t="shared" si="119"/>
        <v>386.62484489039753</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1831910</v>
      </c>
      <c r="E645" s="56">
        <f t="shared" si="186"/>
        <v>3490954.7800000003</v>
      </c>
      <c r="F645" s="57">
        <f t="shared" si="119"/>
        <v>190.56366197029331</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1092843</v>
      </c>
      <c r="E647" s="285">
        <v>1170384.46</v>
      </c>
      <c r="F647" s="63">
        <f t="shared" si="119"/>
        <v>107.09538881614284</v>
      </c>
    </row>
    <row r="648" spans="1:6" s="84" customFormat="1" ht="20.100000000000001" customHeight="1" x14ac:dyDescent="0.2">
      <c r="A648" s="364" t="s">
        <v>1290</v>
      </c>
      <c r="B648" s="365"/>
      <c r="C648" s="258"/>
      <c r="D648" s="64"/>
      <c r="E648" s="64"/>
      <c r="F648" s="65"/>
    </row>
    <row r="649" spans="1:6" ht="12.75" customHeight="1" x14ac:dyDescent="0.2">
      <c r="A649" s="54">
        <v>11</v>
      </c>
      <c r="B649" s="88" t="s">
        <v>1291</v>
      </c>
      <c r="C649" s="55" t="s">
        <v>1292</v>
      </c>
      <c r="D649" s="284">
        <v>1363699</v>
      </c>
      <c r="E649" s="284">
        <v>1782510.45</v>
      </c>
      <c r="F649" s="57">
        <f t="shared" ref="F649:F724" si="188">IF(D649&lt;&gt;0,IF(E649/D649&gt;=100,"&gt;&gt;100",E649/D649*100),"-")</f>
        <v>130.71142898836177</v>
      </c>
    </row>
    <row r="650" spans="1:6" ht="12.75" customHeight="1" x14ac:dyDescent="0.2">
      <c r="A650" s="54" t="s">
        <v>1293</v>
      </c>
      <c r="B650" s="88" t="s">
        <v>1294</v>
      </c>
      <c r="C650" s="55" t="s">
        <v>1293</v>
      </c>
      <c r="D650" s="284">
        <v>1704482</v>
      </c>
      <c r="E650" s="284">
        <v>2719463.84</v>
      </c>
      <c r="F650" s="57">
        <f t="shared" si="188"/>
        <v>159.54781804677313</v>
      </c>
    </row>
    <row r="651" spans="1:6" ht="12.75" customHeight="1" x14ac:dyDescent="0.2">
      <c r="A651" s="54" t="s">
        <v>1295</v>
      </c>
      <c r="B651" s="88" t="s">
        <v>1296</v>
      </c>
      <c r="C651" s="55" t="s">
        <v>1295</v>
      </c>
      <c r="D651" s="284">
        <v>1140210</v>
      </c>
      <c r="E651" s="284">
        <v>918886.94</v>
      </c>
      <c r="F651" s="57">
        <f t="shared" si="188"/>
        <v>80.589272151621188</v>
      </c>
    </row>
    <row r="652" spans="1:6" ht="24" x14ac:dyDescent="0.2">
      <c r="A652" s="54">
        <v>11</v>
      </c>
      <c r="B652" s="88" t="s">
        <v>1297</v>
      </c>
      <c r="C652" s="55" t="s">
        <v>1298</v>
      </c>
      <c r="D652" s="56">
        <f t="shared" ref="D652:E652" si="189">+D649+D650-D651</f>
        <v>1927971</v>
      </c>
      <c r="E652" s="56">
        <f t="shared" si="189"/>
        <v>3583087.35</v>
      </c>
      <c r="F652" s="57">
        <f t="shared" si="188"/>
        <v>185.84757498945783</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86</v>
      </c>
      <c r="E654" s="307">
        <v>89</v>
      </c>
      <c r="F654" s="57">
        <f t="shared" si="188"/>
        <v>103.48837209302326</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83</v>
      </c>
      <c r="E656" s="323">
        <v>84</v>
      </c>
      <c r="F656" s="57">
        <f t="shared" si="188"/>
        <v>101.20481927710843</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6314310</v>
      </c>
      <c r="E675" s="284">
        <v>6492119.4100000001</v>
      </c>
      <c r="F675" s="57">
        <f t="shared" si="188"/>
        <v>102.81597530054749</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v>1617881</v>
      </c>
      <c r="E694" s="284">
        <v>2539063.1800000002</v>
      </c>
      <c r="F694" s="57">
        <f t="shared" si="188"/>
        <v>156.93757328258386</v>
      </c>
    </row>
    <row r="695" spans="1:6" ht="12.75" customHeight="1" x14ac:dyDescent="0.2">
      <c r="A695" s="54">
        <v>63812</v>
      </c>
      <c r="B695" s="229" t="s">
        <v>1369</v>
      </c>
      <c r="C695" s="55" t="s">
        <v>1370</v>
      </c>
      <c r="D695" s="284">
        <v>0</v>
      </c>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v>15794</v>
      </c>
      <c r="E716" s="284"/>
      <c r="F716" s="57">
        <f t="shared" si="188"/>
        <v>0</v>
      </c>
    </row>
    <row r="717" spans="1:6" ht="12.75" customHeight="1" x14ac:dyDescent="0.2">
      <c r="A717" s="54">
        <v>31215</v>
      </c>
      <c r="B717" s="88" t="s">
        <v>1410</v>
      </c>
      <c r="C717" s="55" t="s">
        <v>1411</v>
      </c>
      <c r="D717" s="284">
        <v>29440</v>
      </c>
      <c r="E717" s="284">
        <v>41145.56</v>
      </c>
      <c r="F717" s="57">
        <f t="shared" si="188"/>
        <v>139.76073369565216</v>
      </c>
    </row>
    <row r="718" spans="1:6" ht="12.75" customHeight="1" x14ac:dyDescent="0.2">
      <c r="A718" s="54">
        <v>32121</v>
      </c>
      <c r="B718" s="88" t="s">
        <v>1412</v>
      </c>
      <c r="C718" s="55" t="s">
        <v>1413</v>
      </c>
      <c r="D718" s="284">
        <v>139523</v>
      </c>
      <c r="E718" s="284">
        <v>172418.44</v>
      </c>
      <c r="F718" s="57">
        <f t="shared" si="188"/>
        <v>123.57707331407725</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27089</v>
      </c>
      <c r="E722" s="284">
        <v>33915.769999999997</v>
      </c>
      <c r="F722" s="57">
        <f t="shared" si="188"/>
        <v>125.20126250507585</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20629</v>
      </c>
      <c r="E725" s="284">
        <v>30601.56</v>
      </c>
      <c r="F725" s="57">
        <f t="shared" ref="F725:F982" si="190">IF(D725&lt;&gt;0,IF(E725/D725&gt;=100,"&gt;&gt;100",E725/D725*100),"-")</f>
        <v>148.3424305589219</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v>6000</v>
      </c>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60" t="s">
        <v>1941</v>
      </c>
      <c r="B983" s="361"/>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orizontalDpi="4294967293" vertic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6" t="s">
        <v>32</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4" t="s">
        <v>1965</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4" t="s">
        <v>2264</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8" t="s">
        <v>1290</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9" t="s">
        <v>2532</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3" t="s">
        <v>2785</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73" workbookViewId="0">
      <selection activeCell="D102" sqref="D102"/>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6" t="s">
        <v>2856</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1423966.81</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7571266.2000000002</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45655.74</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7492779.46</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7012428.1799999997</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418586.28</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61765</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0</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32831</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7606524.4100000001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v>9857.27</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7563836.1400000006</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6950726.9699999997</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516626.52</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10.15</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96472.5</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0</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32831</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1388708.5999999996</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19565.64</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v>0</v>
      </c>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v>0</v>
      </c>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v>0</v>
      </c>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19565.64</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19565.64</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765.64</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v>18800</v>
      </c>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1369142.96</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106489.3</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1262653.6599999999</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3" vertic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6" t="s">
        <v>2856</v>
      </c>
      <c r="B1" s="374"/>
      <c r="C1" s="374"/>
      <c r="D1" s="374"/>
      <c r="E1" s="80" t="s">
        <v>2998</v>
      </c>
      <c r="F1" s="80"/>
      <c r="G1" s="80"/>
      <c r="H1" s="80"/>
      <c r="I1" s="80"/>
      <c r="J1" s="80"/>
      <c r="K1" s="80"/>
      <c r="L1" s="80"/>
      <c r="M1" s="80"/>
      <c r="N1" s="80"/>
      <c r="O1" s="80"/>
      <c r="P1" s="80"/>
    </row>
    <row r="2" spans="1:16" ht="37.5" customHeight="1" x14ac:dyDescent="0.2">
      <c r="A2" s="376" t="s">
        <v>2999</v>
      </c>
      <c r="B2" s="374"/>
      <c r="C2" s="374"/>
      <c r="D2" s="374"/>
    </row>
    <row r="3" spans="1:16" ht="29.25" customHeight="1" x14ac:dyDescent="0.2">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16779</v>
      </c>
      <c r="P3" s="80"/>
    </row>
    <row r="4" spans="1:16" ht="19.5" customHeight="1" x14ac:dyDescent="0.2">
      <c r="A4" s="380" t="s">
        <v>3003</v>
      </c>
      <c r="B4" s="381"/>
      <c r="C4" s="382"/>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7" t="s">
        <v>3016</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7" t="s">
        <v>3021</v>
      </c>
      <c r="B19" s="378"/>
      <c r="C19" s="379"/>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7" t="s">
        <v>32</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7" t="s">
        <v>37</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7" t="s">
        <v>36</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7" t="s">
        <v>3296</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c r="D1" s="322"/>
    </row>
    <row r="2" spans="1:17" ht="33" customHeight="1" x14ac:dyDescent="0.2">
      <c r="A2" s="386" t="s">
        <v>3299</v>
      </c>
      <c r="B2" s="387"/>
      <c r="C2" s="384"/>
      <c r="D2" s="4"/>
      <c r="E2" s="4"/>
      <c r="F2" s="4"/>
      <c r="G2" s="4"/>
      <c r="H2" s="4"/>
      <c r="I2" s="4"/>
      <c r="J2" s="4"/>
      <c r="K2" s="4"/>
      <c r="L2" s="4"/>
      <c r="M2" s="4"/>
      <c r="N2" s="4"/>
      <c r="O2" s="4"/>
      <c r="P2" s="4"/>
      <c r="Q2" s="4"/>
    </row>
    <row r="3" spans="1:17" ht="18.75" customHeight="1" x14ac:dyDescent="0.2">
      <c r="A3" s="43" t="s">
        <v>3300</v>
      </c>
      <c r="B3" s="388" t="s">
        <v>3301</v>
      </c>
      <c r="C3" s="384"/>
      <c r="D3" s="4"/>
      <c r="E3" s="4"/>
      <c r="F3" s="4"/>
      <c r="G3" s="4"/>
      <c r="H3" s="4"/>
      <c r="I3" s="4"/>
      <c r="J3" s="4"/>
      <c r="K3" s="4"/>
      <c r="L3" s="4"/>
      <c r="M3" s="4"/>
      <c r="N3" s="4"/>
      <c r="O3" s="4"/>
      <c r="P3" s="4"/>
      <c r="Q3" s="4"/>
    </row>
    <row r="4" spans="1:17" ht="37.5" hidden="1" customHeight="1" x14ac:dyDescent="0.2">
      <c r="A4" s="44" t="s">
        <v>3302</v>
      </c>
      <c r="B4" s="383" t="s">
        <v>3303</v>
      </c>
      <c r="C4" s="384"/>
      <c r="D4" s="4"/>
      <c r="E4" s="4"/>
      <c r="F4" s="4"/>
      <c r="G4" s="4"/>
      <c r="H4" s="4"/>
      <c r="I4" s="4"/>
      <c r="J4" s="4"/>
      <c r="K4" s="4"/>
      <c r="L4" s="4"/>
      <c r="M4" s="4"/>
      <c r="N4" s="4"/>
      <c r="O4" s="4"/>
      <c r="P4" s="4"/>
      <c r="Q4" s="4"/>
    </row>
    <row r="5" spans="1:17" ht="48" hidden="1" customHeight="1" x14ac:dyDescent="0.2">
      <c r="A5" s="44" t="s">
        <v>3302</v>
      </c>
      <c r="B5" s="383" t="s">
        <v>3304</v>
      </c>
      <c r="C5" s="384"/>
      <c r="D5" s="4"/>
      <c r="E5" s="4"/>
      <c r="F5" s="4"/>
      <c r="G5" s="4"/>
      <c r="H5" s="4"/>
      <c r="I5" s="4"/>
      <c r="J5" s="4"/>
      <c r="K5" s="4"/>
      <c r="L5" s="4"/>
      <c r="M5" s="4"/>
      <c r="N5" s="4"/>
      <c r="O5" s="4"/>
      <c r="P5" s="4"/>
      <c r="Q5" s="4"/>
    </row>
    <row r="6" spans="1:17" ht="59.25" hidden="1" customHeight="1" x14ac:dyDescent="0.2">
      <c r="A6" s="44" t="s">
        <v>3302</v>
      </c>
      <c r="B6" s="383" t="s">
        <v>3305</v>
      </c>
      <c r="C6" s="384"/>
      <c r="D6" s="4"/>
      <c r="E6" s="4"/>
      <c r="F6" s="4"/>
      <c r="G6" s="4"/>
      <c r="H6" s="4"/>
      <c r="I6" s="4"/>
      <c r="J6" s="4"/>
      <c r="K6" s="4"/>
      <c r="L6" s="4"/>
      <c r="M6" s="4"/>
      <c r="N6" s="4"/>
      <c r="O6" s="4"/>
      <c r="P6" s="4"/>
      <c r="Q6" s="4"/>
    </row>
    <row r="7" spans="1:17" ht="48" hidden="1" customHeight="1" x14ac:dyDescent="0.2">
      <c r="A7" s="44" t="s">
        <v>3306</v>
      </c>
      <c r="B7" s="383" t="s">
        <v>3307</v>
      </c>
      <c r="C7" s="384"/>
      <c r="D7" s="4"/>
      <c r="E7" s="4"/>
      <c r="F7" s="4"/>
      <c r="G7" s="4"/>
      <c r="H7" s="4"/>
      <c r="I7" s="4"/>
      <c r="J7" s="4"/>
      <c r="K7" s="4"/>
      <c r="L7" s="4"/>
      <c r="M7" s="4"/>
      <c r="N7" s="4"/>
      <c r="O7" s="4"/>
      <c r="P7" s="4"/>
      <c r="Q7" s="4"/>
    </row>
    <row r="8" spans="1:17" ht="41.25" hidden="1" customHeight="1" x14ac:dyDescent="0.2">
      <c r="A8" s="44" t="s">
        <v>3308</v>
      </c>
      <c r="B8" s="383" t="s">
        <v>3309</v>
      </c>
      <c r="C8" s="384"/>
      <c r="D8" s="4"/>
      <c r="E8" s="4"/>
      <c r="F8" s="4"/>
      <c r="G8" s="4"/>
      <c r="H8" s="4"/>
      <c r="I8" s="4"/>
      <c r="J8" s="4"/>
      <c r="K8" s="4"/>
      <c r="L8" s="4"/>
      <c r="M8" s="4"/>
      <c r="N8" s="4"/>
      <c r="O8" s="4"/>
      <c r="P8" s="4"/>
      <c r="Q8" s="4"/>
    </row>
    <row r="9" spans="1:17" ht="59.25" hidden="1" customHeight="1" x14ac:dyDescent="0.2">
      <c r="A9" s="44" t="s">
        <v>3310</v>
      </c>
      <c r="B9" s="383" t="s">
        <v>3311</v>
      </c>
      <c r="C9" s="384"/>
      <c r="D9" s="4"/>
      <c r="E9" s="4"/>
      <c r="F9" s="4"/>
      <c r="G9" s="4"/>
      <c r="H9" s="4"/>
      <c r="I9" s="4"/>
      <c r="J9" s="4"/>
      <c r="K9" s="4"/>
      <c r="L9" s="4"/>
      <c r="M9" s="4"/>
      <c r="N9" s="4"/>
      <c r="O9" s="4"/>
      <c r="P9" s="4"/>
      <c r="Q9" s="4"/>
    </row>
    <row r="10" spans="1:17" ht="61.5" hidden="1" customHeight="1" x14ac:dyDescent="0.2">
      <c r="A10" s="44" t="s">
        <v>3310</v>
      </c>
      <c r="B10" s="383" t="s">
        <v>3312</v>
      </c>
      <c r="C10" s="384"/>
      <c r="D10" s="4"/>
      <c r="E10" s="4"/>
      <c r="F10" s="4"/>
      <c r="G10" s="4"/>
      <c r="H10" s="4"/>
      <c r="I10" s="4"/>
      <c r="J10" s="4"/>
      <c r="K10" s="4"/>
      <c r="L10" s="4"/>
      <c r="M10" s="4"/>
      <c r="N10" s="4"/>
      <c r="O10" s="4"/>
      <c r="P10" s="4"/>
      <c r="Q10" s="4"/>
    </row>
    <row r="11" spans="1:17" ht="43.5" hidden="1" customHeight="1" x14ac:dyDescent="0.2">
      <c r="A11" s="44" t="s">
        <v>3310</v>
      </c>
      <c r="B11" s="383" t="s">
        <v>3313</v>
      </c>
      <c r="C11" s="384"/>
      <c r="D11" s="4"/>
      <c r="E11" s="4"/>
      <c r="F11" s="4"/>
      <c r="G11" s="4"/>
      <c r="H11" s="4"/>
      <c r="I11" s="4"/>
      <c r="J11" s="4"/>
      <c r="K11" s="4"/>
      <c r="L11" s="4"/>
      <c r="M11" s="4"/>
      <c r="N11" s="4"/>
      <c r="O11" s="4"/>
      <c r="P11" s="4"/>
      <c r="Q11" s="4"/>
    </row>
    <row r="12" spans="1:17" ht="27.75" hidden="1" customHeight="1" x14ac:dyDescent="0.2">
      <c r="A12" s="44" t="s">
        <v>3314</v>
      </c>
      <c r="B12" s="383" t="s">
        <v>3315</v>
      </c>
      <c r="C12" s="384"/>
      <c r="D12" s="4"/>
      <c r="E12" s="4"/>
      <c r="F12" s="4"/>
      <c r="G12" s="4"/>
      <c r="H12" s="4"/>
      <c r="I12" s="4"/>
      <c r="J12" s="4"/>
      <c r="K12" s="4"/>
      <c r="L12" s="4"/>
      <c r="M12" s="4"/>
      <c r="N12" s="4"/>
      <c r="O12" s="4"/>
      <c r="P12" s="4"/>
      <c r="Q12" s="4"/>
    </row>
    <row r="13" spans="1:17" ht="27.75" hidden="1" customHeight="1" x14ac:dyDescent="0.2">
      <c r="A13" s="44" t="s">
        <v>3316</v>
      </c>
      <c r="B13" s="383" t="s">
        <v>3317</v>
      </c>
      <c r="C13" s="384"/>
      <c r="D13" s="4"/>
      <c r="E13" s="4"/>
      <c r="F13" s="4"/>
      <c r="G13" s="4"/>
      <c r="H13" s="4"/>
      <c r="I13" s="4"/>
      <c r="J13" s="4"/>
      <c r="K13" s="4"/>
      <c r="L13" s="4"/>
      <c r="M13" s="4"/>
      <c r="N13" s="4"/>
      <c r="O13" s="4"/>
      <c r="P13" s="4"/>
      <c r="Q13" s="4"/>
    </row>
    <row r="14" spans="1:17" ht="45.75" hidden="1" customHeight="1" x14ac:dyDescent="0.2">
      <c r="A14" s="44" t="s">
        <v>3318</v>
      </c>
      <c r="B14" s="383" t="s">
        <v>3319</v>
      </c>
      <c r="C14" s="384"/>
      <c r="D14" s="4"/>
      <c r="E14" s="4"/>
      <c r="F14" s="4"/>
      <c r="G14" s="4"/>
      <c r="H14" s="4"/>
      <c r="I14" s="4"/>
      <c r="J14" s="4"/>
      <c r="K14" s="4"/>
      <c r="L14" s="4"/>
      <c r="M14" s="4"/>
      <c r="N14" s="4"/>
      <c r="O14" s="4"/>
      <c r="P14" s="4"/>
      <c r="Q14" s="4"/>
    </row>
    <row r="15" spans="1:17" ht="45.75" hidden="1" customHeight="1" x14ac:dyDescent="0.2">
      <c r="A15" s="44" t="s">
        <v>3320</v>
      </c>
      <c r="B15" s="383" t="s">
        <v>3321</v>
      </c>
      <c r="C15" s="384"/>
      <c r="D15" s="4"/>
      <c r="E15" s="4"/>
      <c r="F15" s="4"/>
      <c r="G15" s="4"/>
      <c r="H15" s="4"/>
      <c r="I15" s="4"/>
      <c r="J15" s="4"/>
      <c r="K15" s="4"/>
      <c r="L15" s="4"/>
      <c r="M15" s="4"/>
      <c r="N15" s="4"/>
      <c r="O15" s="4"/>
      <c r="P15" s="4"/>
      <c r="Q15" s="4"/>
    </row>
    <row r="16" spans="1:17" ht="51" hidden="1" customHeight="1" x14ac:dyDescent="0.2">
      <c r="A16" s="44" t="s">
        <v>3322</v>
      </c>
      <c r="B16" s="383" t="s">
        <v>3323</v>
      </c>
      <c r="C16" s="384"/>
      <c r="D16" s="4"/>
      <c r="E16" s="4"/>
      <c r="F16" s="4"/>
      <c r="G16" s="4"/>
      <c r="H16" s="4"/>
      <c r="I16" s="4"/>
      <c r="J16" s="4"/>
      <c r="K16" s="4"/>
      <c r="L16" s="4"/>
      <c r="M16" s="4"/>
      <c r="N16" s="4"/>
      <c r="O16" s="4"/>
      <c r="P16" s="4"/>
      <c r="Q16" s="4"/>
    </row>
    <row r="17" spans="1:17" ht="27.75" hidden="1" customHeight="1" x14ac:dyDescent="0.2">
      <c r="A17" s="44" t="s">
        <v>3324</v>
      </c>
      <c r="B17" s="383" t="s">
        <v>3325</v>
      </c>
      <c r="C17" s="384"/>
      <c r="D17" s="4"/>
      <c r="E17" s="4"/>
      <c r="F17" s="4"/>
      <c r="G17" s="4"/>
      <c r="H17" s="4"/>
      <c r="I17" s="4"/>
      <c r="J17" s="4"/>
      <c r="K17" s="4"/>
      <c r="L17" s="4"/>
      <c r="M17" s="4"/>
      <c r="N17" s="4"/>
      <c r="O17" s="4"/>
      <c r="P17" s="4"/>
      <c r="Q17" s="4"/>
    </row>
    <row r="18" spans="1:17" ht="27.75" hidden="1" customHeight="1" x14ac:dyDescent="0.2">
      <c r="A18" s="44" t="s">
        <v>3326</v>
      </c>
      <c r="B18" s="383" t="s">
        <v>3327</v>
      </c>
      <c r="C18" s="384"/>
      <c r="D18" s="4"/>
      <c r="E18" s="4"/>
      <c r="F18" s="4"/>
      <c r="G18" s="4"/>
      <c r="H18" s="4"/>
      <c r="I18" s="4"/>
      <c r="J18" s="4"/>
      <c r="K18" s="4"/>
      <c r="L18" s="4"/>
      <c r="M18" s="4"/>
      <c r="N18" s="4"/>
      <c r="O18" s="4"/>
      <c r="P18" s="4"/>
      <c r="Q18" s="4"/>
    </row>
    <row r="19" spans="1:17" ht="45" hidden="1" customHeight="1" x14ac:dyDescent="0.2">
      <c r="A19" s="44" t="s">
        <v>3326</v>
      </c>
      <c r="B19" s="383" t="s">
        <v>3328</v>
      </c>
      <c r="C19" s="384"/>
      <c r="D19" s="4"/>
      <c r="E19" s="4"/>
      <c r="F19" s="4"/>
      <c r="G19" s="4"/>
      <c r="H19" s="4"/>
      <c r="I19" s="4"/>
      <c r="J19" s="4"/>
      <c r="K19" s="4"/>
      <c r="L19" s="4"/>
      <c r="M19" s="4"/>
      <c r="N19" s="4"/>
      <c r="O19" s="4"/>
      <c r="P19" s="4"/>
      <c r="Q19" s="4"/>
    </row>
    <row r="20" spans="1:17" ht="45" hidden="1" customHeight="1" x14ac:dyDescent="0.2">
      <c r="A20" s="44" t="s">
        <v>3329</v>
      </c>
      <c r="B20" s="383" t="s">
        <v>3330</v>
      </c>
      <c r="C20" s="384"/>
      <c r="D20" s="4"/>
      <c r="E20" s="4"/>
      <c r="F20" s="4"/>
      <c r="G20" s="4"/>
      <c r="H20" s="4"/>
      <c r="I20" s="4"/>
      <c r="J20" s="4"/>
      <c r="K20" s="4"/>
      <c r="L20" s="4"/>
      <c r="M20" s="4"/>
      <c r="N20" s="4"/>
      <c r="O20" s="4"/>
      <c r="P20" s="4"/>
      <c r="Q20" s="4"/>
    </row>
    <row r="21" spans="1:17" ht="30" hidden="1" customHeight="1" x14ac:dyDescent="0.2">
      <c r="A21" s="44" t="s">
        <v>3331</v>
      </c>
      <c r="B21" s="383" t="s">
        <v>3332</v>
      </c>
      <c r="C21" s="384"/>
      <c r="D21" s="4"/>
      <c r="E21" s="4"/>
      <c r="F21" s="4"/>
      <c r="G21" s="4"/>
      <c r="H21" s="4"/>
      <c r="I21" s="4"/>
      <c r="J21" s="4"/>
      <c r="K21" s="4"/>
      <c r="L21" s="4"/>
      <c r="M21" s="4"/>
      <c r="N21" s="4"/>
      <c r="O21" s="4"/>
      <c r="P21" s="4"/>
      <c r="Q21" s="4"/>
    </row>
    <row r="22" spans="1:17" ht="30" hidden="1" customHeight="1" x14ac:dyDescent="0.2">
      <c r="A22" s="44" t="s">
        <v>3333</v>
      </c>
      <c r="B22" s="383" t="s">
        <v>3334</v>
      </c>
      <c r="C22" s="384"/>
      <c r="D22" s="4"/>
      <c r="E22" s="4"/>
      <c r="F22" s="4"/>
      <c r="G22" s="4"/>
      <c r="H22" s="4"/>
      <c r="I22" s="4"/>
      <c r="J22" s="4"/>
      <c r="K22" s="4"/>
      <c r="L22" s="4"/>
      <c r="M22" s="4"/>
      <c r="N22" s="4"/>
      <c r="O22" s="4"/>
      <c r="P22" s="4"/>
      <c r="Q22" s="4"/>
    </row>
    <row r="23" spans="1:17" ht="30" hidden="1" customHeight="1" x14ac:dyDescent="0.2">
      <c r="A23" s="44" t="s">
        <v>3335</v>
      </c>
      <c r="B23" s="383" t="s">
        <v>3336</v>
      </c>
      <c r="C23" s="384"/>
      <c r="D23" s="4"/>
      <c r="E23" s="4"/>
      <c r="F23" s="4"/>
      <c r="G23" s="4"/>
      <c r="H23" s="4"/>
      <c r="I23" s="4"/>
      <c r="J23" s="4"/>
      <c r="K23" s="4"/>
      <c r="L23" s="4"/>
      <c r="M23" s="4"/>
      <c r="N23" s="4"/>
      <c r="O23" s="4"/>
      <c r="P23" s="4"/>
      <c r="Q23" s="4"/>
    </row>
    <row r="24" spans="1:17" ht="30" hidden="1" customHeight="1" x14ac:dyDescent="0.2">
      <c r="A24" s="44" t="s">
        <v>3337</v>
      </c>
      <c r="B24" s="383" t="s">
        <v>3338</v>
      </c>
      <c r="C24" s="384"/>
      <c r="D24" s="4"/>
      <c r="E24" s="4"/>
      <c r="F24" s="4"/>
      <c r="G24" s="4"/>
      <c r="H24" s="4"/>
      <c r="I24" s="4"/>
      <c r="J24" s="4"/>
      <c r="K24" s="4"/>
      <c r="L24" s="4"/>
      <c r="M24" s="4"/>
      <c r="N24" s="4"/>
      <c r="O24" s="4"/>
      <c r="P24" s="4"/>
      <c r="Q24" s="4"/>
    </row>
    <row r="25" spans="1:17" ht="30" hidden="1" customHeight="1" x14ac:dyDescent="0.2">
      <c r="A25" s="44" t="s">
        <v>3339</v>
      </c>
      <c r="B25" s="383" t="s">
        <v>3340</v>
      </c>
      <c r="C25" s="384"/>
      <c r="D25" s="4"/>
      <c r="E25" s="4"/>
      <c r="F25" s="4"/>
      <c r="G25" s="4"/>
      <c r="H25" s="4"/>
      <c r="I25" s="4"/>
      <c r="J25" s="4"/>
      <c r="K25" s="4"/>
      <c r="L25" s="4"/>
      <c r="M25" s="4"/>
      <c r="N25" s="4"/>
      <c r="O25" s="4"/>
      <c r="P25" s="4"/>
      <c r="Q25" s="4"/>
    </row>
    <row r="26" spans="1:17" ht="30" hidden="1" customHeight="1" x14ac:dyDescent="0.2">
      <c r="A26" s="44" t="s">
        <v>3341</v>
      </c>
      <c r="B26" s="383" t="s">
        <v>3342</v>
      </c>
      <c r="C26" s="384"/>
      <c r="D26" s="4"/>
      <c r="E26" s="4"/>
      <c r="F26" s="4"/>
      <c r="G26" s="4"/>
      <c r="H26" s="4"/>
      <c r="I26" s="4"/>
      <c r="J26" s="4"/>
      <c r="K26" s="4"/>
      <c r="L26" s="4"/>
      <c r="M26" s="4"/>
      <c r="N26" s="4"/>
      <c r="O26" s="4"/>
      <c r="P26" s="4"/>
      <c r="Q26" s="4"/>
    </row>
    <row r="27" spans="1:17" ht="70.5" hidden="1" customHeight="1" x14ac:dyDescent="0.2">
      <c r="A27" s="44" t="s">
        <v>3343</v>
      </c>
      <c r="B27" s="383" t="s">
        <v>3344</v>
      </c>
      <c r="C27" s="384"/>
      <c r="D27" s="4"/>
      <c r="E27" s="4"/>
      <c r="F27" s="4"/>
      <c r="G27" s="4"/>
      <c r="H27" s="4"/>
      <c r="I27" s="4"/>
      <c r="J27" s="4"/>
      <c r="K27" s="4"/>
      <c r="L27" s="4"/>
      <c r="M27" s="4"/>
      <c r="N27" s="4"/>
      <c r="O27" s="4"/>
      <c r="P27" s="4"/>
      <c r="Q27" s="4"/>
    </row>
    <row r="28" spans="1:17" ht="48" hidden="1" customHeight="1" x14ac:dyDescent="0.2">
      <c r="A28" s="44" t="s">
        <v>3345</v>
      </c>
      <c r="B28" s="383" t="s">
        <v>3346</v>
      </c>
      <c r="C28" s="384"/>
      <c r="D28" s="4"/>
      <c r="E28" s="4"/>
      <c r="F28" s="4"/>
      <c r="G28" s="4"/>
      <c r="H28" s="4"/>
      <c r="I28" s="4"/>
      <c r="J28" s="4"/>
      <c r="K28" s="4"/>
      <c r="L28" s="4"/>
      <c r="M28" s="4"/>
      <c r="N28" s="4"/>
      <c r="O28" s="4"/>
      <c r="P28" s="4"/>
      <c r="Q28" s="4"/>
    </row>
    <row r="29" spans="1:17" ht="100.5" hidden="1" customHeight="1" x14ac:dyDescent="0.2">
      <c r="A29" s="44" t="s">
        <v>3347</v>
      </c>
      <c r="B29" s="383" t="s">
        <v>3348</v>
      </c>
      <c r="C29" s="384"/>
      <c r="D29" s="4"/>
      <c r="E29" s="4"/>
      <c r="F29" s="4"/>
      <c r="G29" s="4"/>
      <c r="H29" s="4"/>
      <c r="I29" s="4"/>
      <c r="J29" s="4"/>
      <c r="K29" s="4"/>
      <c r="L29" s="4"/>
      <c r="M29" s="4"/>
      <c r="N29" s="4"/>
      <c r="O29" s="4"/>
      <c r="P29" s="4"/>
      <c r="Q29" s="4"/>
    </row>
    <row r="30" spans="1:17" ht="45" hidden="1" customHeight="1" x14ac:dyDescent="0.2">
      <c r="A30" s="44" t="s">
        <v>3349</v>
      </c>
      <c r="B30" s="383" t="s">
        <v>3350</v>
      </c>
      <c r="C30" s="384"/>
      <c r="D30" s="4"/>
      <c r="E30" s="4"/>
      <c r="F30" s="4"/>
      <c r="G30" s="4"/>
      <c r="H30" s="4"/>
      <c r="I30" s="4"/>
      <c r="J30" s="4"/>
      <c r="K30" s="4"/>
      <c r="L30" s="4"/>
      <c r="M30" s="4"/>
      <c r="N30" s="4"/>
      <c r="O30" s="4"/>
      <c r="P30" s="4"/>
      <c r="Q30" s="4"/>
    </row>
    <row r="31" spans="1:17" ht="45" hidden="1" customHeight="1" x14ac:dyDescent="0.2">
      <c r="A31" s="44" t="s">
        <v>3351</v>
      </c>
      <c r="B31" s="383" t="s">
        <v>3352</v>
      </c>
      <c r="C31" s="384"/>
      <c r="D31" s="4"/>
      <c r="E31" s="4"/>
      <c r="F31" s="4"/>
      <c r="G31" s="4"/>
      <c r="H31" s="4"/>
      <c r="I31" s="4"/>
      <c r="J31" s="4"/>
      <c r="K31" s="4"/>
      <c r="L31" s="4"/>
      <c r="M31" s="4"/>
      <c r="N31" s="4"/>
      <c r="O31" s="4"/>
      <c r="P31" s="4"/>
      <c r="Q31" s="4"/>
    </row>
    <row r="32" spans="1:17" ht="45" hidden="1" customHeight="1" x14ac:dyDescent="0.2">
      <c r="A32" s="44" t="s">
        <v>3353</v>
      </c>
      <c r="B32" s="383" t="s">
        <v>3354</v>
      </c>
      <c r="C32" s="384"/>
      <c r="D32" s="4"/>
      <c r="E32" s="4"/>
      <c r="F32" s="4"/>
      <c r="G32" s="4"/>
      <c r="H32" s="4"/>
      <c r="I32" s="4"/>
      <c r="J32" s="4"/>
      <c r="K32" s="4"/>
      <c r="L32" s="4"/>
      <c r="M32" s="4"/>
      <c r="N32" s="4"/>
      <c r="O32" s="4"/>
      <c r="P32" s="4"/>
      <c r="Q32" s="4"/>
    </row>
    <row r="33" spans="1:21" ht="72" hidden="1" customHeight="1" x14ac:dyDescent="0.2">
      <c r="A33" s="44" t="s">
        <v>3355</v>
      </c>
      <c r="B33" s="383" t="s">
        <v>3356</v>
      </c>
      <c r="C33" s="384"/>
      <c r="D33" s="4"/>
      <c r="E33" s="4"/>
      <c r="F33" s="4"/>
      <c r="G33" s="4"/>
      <c r="H33" s="4"/>
      <c r="I33" s="4"/>
      <c r="J33" s="4"/>
      <c r="K33" s="4"/>
      <c r="L33" s="4"/>
      <c r="M33" s="4"/>
      <c r="N33" s="4"/>
      <c r="O33" s="4"/>
      <c r="P33" s="4"/>
      <c r="Q33" s="4"/>
    </row>
    <row r="34" spans="1:21" ht="79.5" hidden="1" customHeight="1" x14ac:dyDescent="0.2">
      <c r="A34" s="44" t="s">
        <v>3357</v>
      </c>
      <c r="B34" s="383" t="s">
        <v>3358</v>
      </c>
      <c r="C34" s="384"/>
      <c r="D34" s="4"/>
      <c r="E34" s="4"/>
      <c r="F34" s="4"/>
      <c r="G34" s="4"/>
      <c r="H34" s="4"/>
      <c r="I34" s="4"/>
      <c r="J34" s="4"/>
      <c r="K34" s="4"/>
      <c r="L34" s="4"/>
      <c r="M34" s="4"/>
      <c r="N34" s="4"/>
      <c r="O34" s="4"/>
      <c r="P34" s="4"/>
      <c r="Q34" s="4"/>
    </row>
    <row r="35" spans="1:21" ht="70.5" hidden="1" customHeight="1" x14ac:dyDescent="0.2">
      <c r="A35" s="44" t="s">
        <v>3359</v>
      </c>
      <c r="B35" s="383" t="s">
        <v>3360</v>
      </c>
      <c r="C35" s="384"/>
      <c r="D35" s="4"/>
      <c r="E35" s="4"/>
      <c r="F35" s="4"/>
      <c r="G35" s="4"/>
      <c r="H35" s="4"/>
      <c r="I35" s="4"/>
      <c r="J35" s="4"/>
      <c r="K35" s="4"/>
      <c r="L35" s="4"/>
      <c r="M35" s="4"/>
      <c r="N35" s="4"/>
      <c r="O35" s="4"/>
      <c r="P35" s="4"/>
      <c r="Q35" s="4"/>
    </row>
    <row r="36" spans="1:21" ht="45.75" hidden="1" customHeight="1" x14ac:dyDescent="0.2">
      <c r="A36" s="44" t="s">
        <v>3361</v>
      </c>
      <c r="B36" s="383" t="s">
        <v>3362</v>
      </c>
      <c r="C36" s="384"/>
      <c r="D36" s="4"/>
      <c r="E36" s="4"/>
      <c r="F36" s="4"/>
      <c r="G36" s="4"/>
      <c r="H36" s="4"/>
      <c r="I36" s="4"/>
      <c r="J36" s="4"/>
      <c r="K36" s="4"/>
      <c r="L36" s="4"/>
      <c r="M36" s="4"/>
      <c r="N36" s="4"/>
      <c r="O36" s="4"/>
      <c r="P36" s="4"/>
      <c r="Q36" s="4"/>
    </row>
    <row r="37" spans="1:21" ht="54.75" hidden="1" customHeight="1" x14ac:dyDescent="0.2">
      <c r="A37" s="44" t="s">
        <v>3363</v>
      </c>
      <c r="B37" s="383" t="s">
        <v>3364</v>
      </c>
      <c r="C37" s="384"/>
      <c r="D37" s="4"/>
      <c r="E37" s="4"/>
      <c r="F37" s="4"/>
      <c r="G37" s="4"/>
      <c r="H37" s="4"/>
      <c r="I37" s="4"/>
      <c r="J37" s="4"/>
      <c r="K37" s="4"/>
      <c r="L37" s="4"/>
      <c r="M37" s="4"/>
      <c r="N37" s="4"/>
      <c r="O37" s="4"/>
      <c r="P37" s="4"/>
      <c r="Q37" s="4"/>
    </row>
    <row r="38" spans="1:21" ht="37.5" hidden="1" customHeight="1" x14ac:dyDescent="0.2">
      <c r="A38" s="44" t="s">
        <v>3365</v>
      </c>
      <c r="B38" s="383" t="s">
        <v>3366</v>
      </c>
      <c r="C38" s="384"/>
      <c r="D38" s="4"/>
      <c r="E38" s="4"/>
      <c r="F38" s="4"/>
      <c r="G38" s="4"/>
      <c r="H38" s="4"/>
      <c r="I38" s="4"/>
      <c r="J38" s="4"/>
      <c r="K38" s="4"/>
      <c r="L38" s="4"/>
      <c r="M38" s="4"/>
      <c r="N38" s="4"/>
      <c r="O38" s="4"/>
      <c r="P38" s="4"/>
      <c r="Q38" s="4"/>
    </row>
    <row r="39" spans="1:21" ht="61.5" hidden="1" customHeight="1" x14ac:dyDescent="0.2">
      <c r="A39" s="44" t="s">
        <v>3367</v>
      </c>
      <c r="B39" s="383" t="s">
        <v>3368</v>
      </c>
      <c r="C39" s="384"/>
      <c r="D39" s="4"/>
      <c r="E39" s="4"/>
      <c r="F39" s="4"/>
      <c r="G39" s="4"/>
      <c r="H39" s="4"/>
      <c r="I39" s="4"/>
      <c r="J39" s="4"/>
      <c r="K39" s="4"/>
      <c r="L39" s="4"/>
      <c r="M39" s="4"/>
      <c r="N39" s="4"/>
      <c r="O39" s="4"/>
      <c r="P39" s="4"/>
      <c r="Q39" s="4"/>
    </row>
    <row r="40" spans="1:21" ht="53.25" hidden="1" customHeight="1" x14ac:dyDescent="0.2">
      <c r="A40" s="44" t="s">
        <v>3369</v>
      </c>
      <c r="B40" s="383" t="s">
        <v>3370</v>
      </c>
      <c r="C40" s="384"/>
      <c r="D40" s="4"/>
      <c r="E40" s="4"/>
      <c r="F40" s="4"/>
      <c r="G40" s="4"/>
      <c r="H40" s="4"/>
      <c r="I40" s="4"/>
      <c r="J40" s="4"/>
      <c r="K40" s="4"/>
      <c r="L40" s="4"/>
      <c r="M40" s="4"/>
      <c r="N40" s="4"/>
      <c r="O40" s="4"/>
      <c r="P40" s="4"/>
      <c r="Q40" s="4"/>
    </row>
    <row r="41" spans="1:21" ht="73.5" hidden="1" customHeight="1" x14ac:dyDescent="0.2">
      <c r="A41" s="44" t="s">
        <v>3371</v>
      </c>
      <c r="B41" s="383" t="s">
        <v>3372</v>
      </c>
      <c r="C41" s="384"/>
      <c r="D41" s="4"/>
      <c r="E41" s="4"/>
      <c r="F41" s="4"/>
      <c r="G41" s="4"/>
      <c r="H41" s="4"/>
      <c r="I41" s="4"/>
      <c r="J41" s="4"/>
      <c r="K41" s="4"/>
      <c r="L41" s="4"/>
      <c r="M41" s="4"/>
      <c r="N41" s="4"/>
      <c r="O41" s="4"/>
      <c r="P41" s="4"/>
      <c r="Q41" s="4"/>
    </row>
    <row r="42" spans="1:21" ht="57.75" hidden="1" customHeight="1" x14ac:dyDescent="0.2">
      <c r="A42" s="44" t="s">
        <v>3373</v>
      </c>
      <c r="B42" s="383" t="s">
        <v>3374</v>
      </c>
      <c r="C42" s="384"/>
      <c r="D42" s="4"/>
      <c r="E42" s="4"/>
      <c r="F42" s="4"/>
      <c r="G42" s="4"/>
      <c r="H42" s="4"/>
      <c r="I42" s="4"/>
      <c r="J42" s="4"/>
      <c r="K42" s="4"/>
      <c r="L42" s="4"/>
      <c r="M42" s="4"/>
      <c r="N42" s="4"/>
      <c r="O42" s="4"/>
      <c r="P42" s="4"/>
      <c r="Q42" s="4"/>
    </row>
    <row r="43" spans="1:21" ht="84" hidden="1" customHeight="1" x14ac:dyDescent="0.2">
      <c r="A43" s="44" t="s">
        <v>3375</v>
      </c>
      <c r="B43" s="383" t="s">
        <v>3376</v>
      </c>
      <c r="C43" s="384"/>
      <c r="D43" s="4"/>
      <c r="E43" s="4"/>
      <c r="F43" s="4"/>
      <c r="G43" s="4"/>
      <c r="H43" s="4"/>
      <c r="I43" s="4"/>
      <c r="J43" s="4"/>
      <c r="K43" s="4"/>
      <c r="L43" s="4"/>
      <c r="M43" s="4"/>
      <c r="N43" s="4"/>
      <c r="O43" s="4"/>
      <c r="P43" s="4"/>
      <c r="Q43" s="4"/>
    </row>
    <row r="44" spans="1:21" ht="48" hidden="1" customHeight="1" x14ac:dyDescent="0.2">
      <c r="A44" s="44" t="s">
        <v>3377</v>
      </c>
      <c r="B44" s="383" t="s">
        <v>3378</v>
      </c>
      <c r="C44" s="384"/>
      <c r="D44" s="4"/>
      <c r="E44" s="4"/>
      <c r="F44" s="4"/>
      <c r="G44" s="4"/>
      <c r="H44" s="4"/>
      <c r="I44" s="4"/>
      <c r="J44" s="4"/>
      <c r="K44" s="4"/>
      <c r="L44" s="4"/>
      <c r="M44" s="4"/>
      <c r="N44" s="4"/>
      <c r="O44" s="4"/>
      <c r="P44" s="4"/>
      <c r="Q44" s="4"/>
    </row>
    <row r="45" spans="1:21" ht="57" hidden="1" customHeight="1" x14ac:dyDescent="0.2">
      <c r="A45" s="44" t="s">
        <v>3379</v>
      </c>
      <c r="B45" s="383" t="s">
        <v>3380</v>
      </c>
      <c r="C45" s="384"/>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2" t="s">
        <v>3382</v>
      </c>
      <c r="C46" s="384"/>
      <c r="D46" s="42"/>
      <c r="E46" s="4"/>
      <c r="F46" s="4"/>
      <c r="G46" s="4"/>
      <c r="H46" s="4"/>
      <c r="I46" s="4"/>
      <c r="J46" s="4"/>
      <c r="K46" s="4"/>
      <c r="L46" s="4"/>
      <c r="M46" s="4"/>
      <c r="N46" s="4"/>
      <c r="O46" s="4"/>
      <c r="P46" s="4"/>
      <c r="Q46" s="4"/>
    </row>
    <row r="47" spans="1:21" ht="66" hidden="1" customHeight="1" x14ac:dyDescent="0.2">
      <c r="A47" s="50" t="s">
        <v>3383</v>
      </c>
      <c r="B47" s="393" t="s">
        <v>3384</v>
      </c>
      <c r="C47" s="393"/>
      <c r="D47" s="4"/>
      <c r="E47" s="4"/>
      <c r="F47" s="4"/>
      <c r="G47" s="4"/>
      <c r="H47" s="4"/>
      <c r="I47" s="4"/>
      <c r="J47" s="4"/>
      <c r="K47" s="4"/>
      <c r="L47" s="4"/>
      <c r="M47" s="4"/>
      <c r="N47" s="4"/>
      <c r="O47" s="4"/>
      <c r="P47" s="4"/>
      <c r="Q47" s="4"/>
    </row>
    <row r="48" spans="1:21" ht="123.75" customHeight="1" x14ac:dyDescent="0.2">
      <c r="A48" s="312" t="s">
        <v>3385</v>
      </c>
      <c r="B48" s="391" t="s">
        <v>3386</v>
      </c>
      <c r="C48" s="390"/>
      <c r="D48" s="4"/>
      <c r="E48" s="4"/>
      <c r="F48" s="4"/>
      <c r="G48" s="4"/>
      <c r="H48" s="4"/>
      <c r="I48" s="4"/>
      <c r="J48" s="4"/>
      <c r="K48" s="4"/>
      <c r="L48" s="4"/>
      <c r="M48" s="4"/>
      <c r="N48" s="4"/>
      <c r="O48" s="4"/>
      <c r="P48" s="4"/>
      <c r="Q48" s="4"/>
    </row>
    <row r="49" spans="1:17" s="306" customFormat="1" ht="34.5" customHeight="1" x14ac:dyDescent="0.2">
      <c r="A49" s="312" t="s">
        <v>3387</v>
      </c>
      <c r="B49" s="389" t="s">
        <v>3388</v>
      </c>
      <c r="C49" s="390"/>
      <c r="D49" s="4"/>
      <c r="E49" s="4"/>
      <c r="F49" s="4"/>
      <c r="G49" s="4"/>
      <c r="H49" s="4"/>
      <c r="I49" s="4"/>
      <c r="J49" s="4"/>
      <c r="K49" s="4"/>
      <c r="L49" s="4"/>
      <c r="M49" s="4"/>
      <c r="N49" s="4"/>
      <c r="O49" s="4"/>
      <c r="P49" s="4"/>
      <c r="Q49" s="4"/>
    </row>
    <row r="50" spans="1:17" s="313" customFormat="1" ht="34.5" customHeight="1" x14ac:dyDescent="0.2">
      <c r="A50" s="312" t="s">
        <v>3389</v>
      </c>
      <c r="B50" s="389" t="s">
        <v>3390</v>
      </c>
      <c r="C50" s="390"/>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2022-07-11T07:40:51Z</cp:lastPrinted>
  <dcterms:created xsi:type="dcterms:W3CDTF">2022-04-01T05:14:30Z</dcterms:created>
  <dcterms:modified xsi:type="dcterms:W3CDTF">2022-07-11T07:42:33Z</dcterms:modified>
</cp:coreProperties>
</file>