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aust_racunovodstvo\financijski_plan\2026\"/>
    </mc:Choice>
  </mc:AlternateContent>
  <bookViews>
    <workbookView xWindow="0" yWindow="0" windowWidth="28800" windowHeight="11805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definedNames>
    <definedName name="_xlnm.Print_Area" localSheetId="6">'POSEBNI DIO'!$A$1:$I$117</definedName>
    <definedName name="_xlnm.Print_Area" localSheetId="2">'Prihodi i rashodi po izvorima'!$A$1:$F$48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0" l="1"/>
  <c r="E58" i="7" l="1"/>
  <c r="F58" i="7"/>
  <c r="G58" i="7"/>
  <c r="H58" i="7"/>
  <c r="I58" i="7"/>
  <c r="I25" i="7"/>
  <c r="D20" i="3"/>
  <c r="D15" i="3"/>
  <c r="E20" i="3"/>
  <c r="G23" i="3"/>
  <c r="H23" i="3"/>
  <c r="F23" i="3"/>
  <c r="C14" i="5"/>
  <c r="C15" i="5"/>
  <c r="G41" i="10" l="1"/>
  <c r="F41" i="10"/>
  <c r="F12" i="7"/>
  <c r="F11" i="7" s="1"/>
  <c r="I57" i="7"/>
  <c r="H57" i="7"/>
  <c r="F57" i="7"/>
  <c r="G57" i="7"/>
  <c r="E57" i="7"/>
  <c r="F102" i="7"/>
  <c r="G102" i="7"/>
  <c r="H102" i="7"/>
  <c r="I102" i="7"/>
  <c r="F105" i="7"/>
  <c r="G105" i="7"/>
  <c r="H105" i="7"/>
  <c r="I105" i="7"/>
  <c r="E105" i="7"/>
  <c r="E102" i="7"/>
  <c r="E27" i="7"/>
  <c r="F15" i="7"/>
  <c r="F14" i="7" s="1"/>
  <c r="E32" i="7"/>
  <c r="E31" i="7" s="1"/>
  <c r="F23" i="7"/>
  <c r="F22" i="7" s="1"/>
  <c r="G23" i="7"/>
  <c r="G22" i="7" s="1"/>
  <c r="H23" i="7"/>
  <c r="H22" i="7" s="1"/>
  <c r="I23" i="7"/>
  <c r="I22" i="7" s="1"/>
  <c r="E23" i="7"/>
  <c r="E22" i="7" s="1"/>
  <c r="E19" i="7" s="1"/>
  <c r="E18" i="7" s="1"/>
  <c r="F19" i="7"/>
  <c r="F18" i="7" s="1"/>
  <c r="G19" i="7"/>
  <c r="G18" i="7" s="1"/>
  <c r="H19" i="7"/>
  <c r="H18" i="7" s="1"/>
  <c r="I19" i="7"/>
  <c r="I18" i="7" s="1"/>
  <c r="G15" i="7"/>
  <c r="G14" i="7" s="1"/>
  <c r="H15" i="7"/>
  <c r="H14" i="7" s="1"/>
  <c r="I15" i="7"/>
  <c r="I14" i="7" s="1"/>
  <c r="E15" i="7"/>
  <c r="E14" i="7" s="1"/>
  <c r="G12" i="7"/>
  <c r="G11" i="7" s="1"/>
  <c r="H12" i="7"/>
  <c r="H11" i="7" s="1"/>
  <c r="I12" i="7"/>
  <c r="I11" i="7" s="1"/>
  <c r="E12" i="7"/>
  <c r="E11" i="7" s="1"/>
  <c r="C46" i="8"/>
  <c r="D46" i="8"/>
  <c r="E46" i="8"/>
  <c r="F46" i="8"/>
  <c r="B46" i="8"/>
  <c r="C39" i="8"/>
  <c r="D39" i="8"/>
  <c r="E39" i="8"/>
  <c r="F39" i="8"/>
  <c r="B39" i="8"/>
  <c r="C37" i="8"/>
  <c r="D37" i="8"/>
  <c r="E37" i="8"/>
  <c r="F37" i="8"/>
  <c r="B37" i="8"/>
  <c r="C34" i="8"/>
  <c r="D34" i="8"/>
  <c r="E34" i="8"/>
  <c r="F34" i="8"/>
  <c r="B34" i="8"/>
  <c r="D26" i="8"/>
  <c r="E26" i="8"/>
  <c r="F26" i="8"/>
  <c r="D22" i="8"/>
  <c r="E22" i="8"/>
  <c r="F22" i="8"/>
  <c r="D20" i="8"/>
  <c r="E20" i="8"/>
  <c r="F20" i="8"/>
  <c r="D18" i="8"/>
  <c r="E18" i="8"/>
  <c r="F18" i="8"/>
  <c r="D15" i="8"/>
  <c r="E15" i="8"/>
  <c r="F15" i="8"/>
  <c r="C26" i="8"/>
  <c r="C22" i="8"/>
  <c r="C20" i="8"/>
  <c r="C18" i="8"/>
  <c r="B26" i="8"/>
  <c r="B22" i="8"/>
  <c r="B20" i="8"/>
  <c r="B18" i="8"/>
  <c r="F101" i="7" l="1"/>
  <c r="G101" i="7"/>
  <c r="I101" i="7"/>
  <c r="H101" i="7"/>
  <c r="E101" i="7"/>
  <c r="E116" i="7" l="1"/>
  <c r="E115" i="7" s="1"/>
  <c r="E113" i="7"/>
  <c r="E109" i="7"/>
  <c r="E108" i="7" s="1"/>
  <c r="E98" i="7"/>
  <c r="E97" i="7" s="1"/>
  <c r="E93" i="7"/>
  <c r="E92" i="7" s="1"/>
  <c r="E88" i="7"/>
  <c r="E87" i="7" s="1"/>
  <c r="E85" i="7"/>
  <c r="E84" i="7" s="1"/>
  <c r="E82" i="7"/>
  <c r="E81" i="7" s="1"/>
  <c r="E79" i="7"/>
  <c r="E78" i="7" s="1"/>
  <c r="E76" i="7"/>
  <c r="E74" i="7"/>
  <c r="E69" i="7"/>
  <c r="E68" i="7" s="1"/>
  <c r="E65" i="7"/>
  <c r="E63" i="7"/>
  <c r="E53" i="7"/>
  <c r="E52" i="7" s="1"/>
  <c r="E48" i="7"/>
  <c r="E47" i="7" s="1"/>
  <c r="E40" i="7"/>
  <c r="E39" i="7" s="1"/>
  <c r="E26" i="7"/>
  <c r="B41" i="8"/>
  <c r="B33" i="8" s="1"/>
  <c r="B15" i="8"/>
  <c r="B14" i="8" s="1"/>
  <c r="D41" i="3"/>
  <c r="D33" i="3"/>
  <c r="D14" i="3"/>
  <c r="F25" i="10"/>
  <c r="G15" i="10"/>
  <c r="G12" i="10"/>
  <c r="F15" i="10"/>
  <c r="F12" i="10"/>
  <c r="E112" i="7" l="1"/>
  <c r="G18" i="10"/>
  <c r="F33" i="10"/>
  <c r="E73" i="7"/>
  <c r="E62" i="7"/>
  <c r="D32" i="3"/>
  <c r="I116" i="7"/>
  <c r="I115" i="7" s="1"/>
  <c r="H116" i="7"/>
  <c r="H115" i="7" s="1"/>
  <c r="G116" i="7"/>
  <c r="G115" i="7" s="1"/>
  <c r="F116" i="7"/>
  <c r="F115" i="7" s="1"/>
  <c r="F112" i="7" s="1"/>
  <c r="I113" i="7"/>
  <c r="H113" i="7"/>
  <c r="G113" i="7"/>
  <c r="F109" i="7"/>
  <c r="F108" i="7" s="1"/>
  <c r="G109" i="7"/>
  <c r="G108" i="7" s="1"/>
  <c r="H109" i="7"/>
  <c r="H108" i="7" s="1"/>
  <c r="I109" i="7"/>
  <c r="I108" i="7" s="1"/>
  <c r="F98" i="7"/>
  <c r="F97" i="7" s="1"/>
  <c r="G98" i="7"/>
  <c r="G97" i="7" s="1"/>
  <c r="H98" i="7"/>
  <c r="H97" i="7" s="1"/>
  <c r="I98" i="7"/>
  <c r="I97" i="7" s="1"/>
  <c r="I93" i="7"/>
  <c r="I92" i="7" s="1"/>
  <c r="H93" i="7"/>
  <c r="H92" i="7" s="1"/>
  <c r="G93" i="7"/>
  <c r="G92" i="7" s="1"/>
  <c r="F93" i="7"/>
  <c r="F92" i="7" s="1"/>
  <c r="F88" i="7"/>
  <c r="F87" i="7" s="1"/>
  <c r="G88" i="7"/>
  <c r="G87" i="7" s="1"/>
  <c r="H88" i="7"/>
  <c r="H87" i="7" s="1"/>
  <c r="I88" i="7"/>
  <c r="I87" i="7" s="1"/>
  <c r="F85" i="7"/>
  <c r="F84" i="7" s="1"/>
  <c r="G85" i="7"/>
  <c r="G84" i="7" s="1"/>
  <c r="H85" i="7"/>
  <c r="H84" i="7" s="1"/>
  <c r="I85" i="7"/>
  <c r="I84" i="7" s="1"/>
  <c r="F82" i="7"/>
  <c r="F81" i="7" s="1"/>
  <c r="G82" i="7"/>
  <c r="G81" i="7" s="1"/>
  <c r="H82" i="7"/>
  <c r="H81" i="7" s="1"/>
  <c r="I82" i="7"/>
  <c r="I81" i="7" s="1"/>
  <c r="F79" i="7"/>
  <c r="F78" i="7" s="1"/>
  <c r="G79" i="7"/>
  <c r="G78" i="7" s="1"/>
  <c r="H79" i="7"/>
  <c r="H78" i="7" s="1"/>
  <c r="I79" i="7"/>
  <c r="I78" i="7" s="1"/>
  <c r="F76" i="7"/>
  <c r="G76" i="7"/>
  <c r="H76" i="7"/>
  <c r="I76" i="7"/>
  <c r="F74" i="7"/>
  <c r="G74" i="7"/>
  <c r="H74" i="7"/>
  <c r="I74" i="7"/>
  <c r="F69" i="7"/>
  <c r="F68" i="7" s="1"/>
  <c r="G69" i="7"/>
  <c r="G68" i="7" s="1"/>
  <c r="H69" i="7"/>
  <c r="H68" i="7" s="1"/>
  <c r="I69" i="7"/>
  <c r="I68" i="7" s="1"/>
  <c r="F65" i="7"/>
  <c r="G65" i="7"/>
  <c r="H65" i="7"/>
  <c r="I65" i="7"/>
  <c r="F63" i="7"/>
  <c r="G63" i="7"/>
  <c r="H63" i="7"/>
  <c r="I63" i="7"/>
  <c r="F53" i="7"/>
  <c r="F52" i="7" s="1"/>
  <c r="G53" i="7"/>
  <c r="G52" i="7" s="1"/>
  <c r="H53" i="7"/>
  <c r="H52" i="7" s="1"/>
  <c r="I53" i="7"/>
  <c r="I52" i="7" s="1"/>
  <c r="F48" i="7"/>
  <c r="F47" i="7" s="1"/>
  <c r="G48" i="7"/>
  <c r="G47" i="7" s="1"/>
  <c r="H48" i="7"/>
  <c r="H47" i="7" s="1"/>
  <c r="I48" i="7"/>
  <c r="I47" i="7" s="1"/>
  <c r="I40" i="7"/>
  <c r="I39" i="7" s="1"/>
  <c r="H39" i="7"/>
  <c r="G39" i="7"/>
  <c r="F40" i="7"/>
  <c r="F39" i="7" s="1"/>
  <c r="I32" i="7"/>
  <c r="I31" i="7" s="1"/>
  <c r="H32" i="7"/>
  <c r="H31" i="7" s="1"/>
  <c r="G32" i="7"/>
  <c r="G31" i="7" s="1"/>
  <c r="F32" i="7"/>
  <c r="F31" i="7" s="1"/>
  <c r="H27" i="7"/>
  <c r="H25" i="7" s="1"/>
  <c r="G27" i="7"/>
  <c r="G25" i="7" s="1"/>
  <c r="F27" i="7"/>
  <c r="F26" i="7" s="1"/>
  <c r="F26" i="10" l="1"/>
  <c r="G112" i="7"/>
  <c r="H112" i="7"/>
  <c r="I112" i="7"/>
  <c r="H73" i="7"/>
  <c r="I73" i="7"/>
  <c r="G73" i="7"/>
  <c r="F73" i="7"/>
  <c r="G62" i="7"/>
  <c r="I62" i="7"/>
  <c r="H62" i="7"/>
  <c r="F62" i="7"/>
  <c r="C15" i="8" l="1"/>
  <c r="H41" i="3" l="1"/>
  <c r="G41" i="3"/>
  <c r="F41" i="3"/>
  <c r="E41" i="3"/>
  <c r="H33" i="3"/>
  <c r="G33" i="3"/>
  <c r="F33" i="3"/>
  <c r="E33" i="3"/>
  <c r="E32" i="3" s="1"/>
  <c r="H15" i="3"/>
  <c r="H14" i="3" s="1"/>
  <c r="G15" i="3"/>
  <c r="G14" i="3" s="1"/>
  <c r="F15" i="3"/>
  <c r="F14" i="3" s="1"/>
  <c r="E15" i="3"/>
  <c r="E14" i="3" s="1"/>
  <c r="H32" i="3" l="1"/>
  <c r="G32" i="3"/>
  <c r="F32" i="3"/>
  <c r="C33" i="8"/>
  <c r="F41" i="8"/>
  <c r="F33" i="8" s="1"/>
  <c r="E41" i="8"/>
  <c r="E33" i="8" s="1"/>
  <c r="C41" i="8"/>
  <c r="D41" i="8"/>
  <c r="D33" i="8" s="1"/>
  <c r="F14" i="8"/>
  <c r="E14" i="8"/>
  <c r="D14" i="8"/>
  <c r="C14" i="8"/>
  <c r="H41" i="10" l="1"/>
  <c r="J25" i="10"/>
  <c r="I25" i="10"/>
  <c r="H25" i="10"/>
  <c r="G25" i="10"/>
  <c r="J15" i="10"/>
  <c r="I15" i="10"/>
  <c r="H15" i="10"/>
  <c r="J12" i="10"/>
  <c r="I12" i="10"/>
  <c r="H12" i="10"/>
  <c r="I41" i="10" l="1"/>
  <c r="J41" i="10" s="1"/>
  <c r="J18" i="10"/>
  <c r="J26" i="10" s="1"/>
  <c r="J33" i="10" s="1"/>
  <c r="I18" i="10"/>
  <c r="I26" i="10" s="1"/>
  <c r="H18" i="10"/>
  <c r="H26" i="10" s="1"/>
  <c r="G26" i="10"/>
</calcChain>
</file>

<file path=xl/sharedStrings.xml><?xml version="1.0" encoding="utf-8"?>
<sst xmlns="http://schemas.openxmlformats.org/spreadsheetml/2006/main" count="358" uniqueCount="136">
  <si>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</si>
  <si>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</si>
  <si>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</si>
  <si>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</si>
  <si>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</si>
  <si>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</si>
  <si>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</si>
  <si>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</si>
  <si>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</si>
  <si>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</si>
  <si>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</si>
  <si>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</si>
  <si>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</si>
  <si>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</si>
  <si>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</si>
  <si>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</si>
  <si>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</si>
  <si>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</si>
  <si>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</si>
  <si>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</si>
  <si>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</si>
  <si>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</si>
  <si>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</si>
  <si>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</si>
  <si>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</si>
  <si>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</si>
  <si>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</si>
  <si>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</si>
  <si>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</si>
  <si>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</si>
  <si>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</si>
  <si>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</si>
  <si>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</si>
  <si>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</si>
  <si>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</si>
  <si>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</si>
  <si>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</si>
  <si>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</si>
  <si>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</si>
  <si>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</si>
  <si>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</si>
  <si>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</si>
  <si>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</si>
  <si>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</si>
  <si>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</si>
  <si>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</si>
  <si>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</si>
  <si>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</si>
  <si>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</si>
  <si>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</si>
  <si>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</si>
  <si>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</si>
  <si>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</si>
  <si>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</si>
  <si>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</si>
  <si>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</si>
  <si>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</si>
  <si>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</si>
  <si>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</si>
  <si>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</si>
  <si>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</si>
  <si>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</si>
  <si>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</si>
  <si>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</si>
  <si>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</si>
  <si>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</si>
  <si>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</si>
  <si>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</si>
  <si>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</si>
  <si>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</si>
  <si>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</si>
  <si>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013 Opće usluge - Srednjoškolsko obrazovanje</t>
  </si>
  <si>
    <t xml:space="preserve">  12 Opći prihodi i primici - DS</t>
  </si>
  <si>
    <t xml:space="preserve">  31 Vlastiti prihodi </t>
  </si>
  <si>
    <t xml:space="preserve">  51 Pomoći od inozemnih vlada</t>
  </si>
  <si>
    <t xml:space="preserve">  56 Pomoći temeljem prijenosa EU</t>
  </si>
  <si>
    <t>6 Donacije</t>
  </si>
  <si>
    <t xml:space="preserve">  61 Donacije</t>
  </si>
  <si>
    <t>Prihodi od imovine</t>
  </si>
  <si>
    <t xml:space="preserve">Prihodi od upravnih i adm. Pristojbi, pristojbi po pos. Propisima i naknada </t>
  </si>
  <si>
    <t>Prihodi pod prodaje proizvoda i robe te pruženih usluga, prihodi od donacija i povrati</t>
  </si>
  <si>
    <t>Financijski rashodi</t>
  </si>
  <si>
    <t>Subvencije</t>
  </si>
  <si>
    <t>Pomoći dane u inozemstvo i unutar općeg proračuna</t>
  </si>
  <si>
    <t>Naknade građanima i kućanstvima na temelju osiguranja i dr. naknade</t>
  </si>
  <si>
    <t>Ostali rashodi</t>
  </si>
  <si>
    <t>Aktivnost A024109A410901</t>
  </si>
  <si>
    <t>REDOVNA AKTIVNOST PK</t>
  </si>
  <si>
    <t>Izvor financiranja 1.1.</t>
  </si>
  <si>
    <t>OPĆI PRIHODI I PRIMICI</t>
  </si>
  <si>
    <t>Izvor financiranja 1.2.</t>
  </si>
  <si>
    <t>OPĆI PRIHODI I PRIMICI - DEC. SRED.</t>
  </si>
  <si>
    <t>Izvor financiranja 3.1.</t>
  </si>
  <si>
    <t>VLASTITI PRIHODI</t>
  </si>
  <si>
    <t>Izvor financiranja 4.3.</t>
  </si>
  <si>
    <t>OSTALI PRIHODI ZA POSEBNE NAMJENE</t>
  </si>
  <si>
    <t>Izvor financiranja 5.1.</t>
  </si>
  <si>
    <t>POMOĆI OD INOZEMNIH VLADA I TIJELA EU</t>
  </si>
  <si>
    <t>Izvor financiranja 5.2.</t>
  </si>
  <si>
    <t>POMOĆI IZ DRUGIH PRORAČUNA</t>
  </si>
  <si>
    <t>Izvor financiranja 5.6.</t>
  </si>
  <si>
    <t>POMOĆI TEMELJEM PRIJENOSA EU</t>
  </si>
  <si>
    <t>Izvor financiranja 6.1.</t>
  </si>
  <si>
    <t>IZVANNASTAVNE I OSTALE AKTIVNOSTI</t>
  </si>
  <si>
    <t>Aktivnost A024109A410905</t>
  </si>
  <si>
    <t>NABAVA UDŽBENIKA</t>
  </si>
  <si>
    <t>Naknade građanima i kućanstvima</t>
  </si>
  <si>
    <t>Aktivnost A024109A410907</t>
  </si>
  <si>
    <t>GRAĐANSKI ODGOJ I ŠKOLA I ZAJEDNICA</t>
  </si>
  <si>
    <t>Aktivnost A024109T410902</t>
  </si>
  <si>
    <t>SUFINANCIRANJE PROJEKATA PRIJAVLJENIH NA NATJEČAJE EUROSPKIH FONDOVA</t>
  </si>
  <si>
    <t>DONACIJE</t>
  </si>
  <si>
    <t>PROGRAM A024109</t>
  </si>
  <si>
    <t>DJELATNOST USTANOVA SREDNJEG ŠKOLSTVA I UČENIČKIH DOMOVA</t>
  </si>
  <si>
    <t>Aktivnost A024109K410901</t>
  </si>
  <si>
    <t>ODRŽAVANJE I OPREMANJE USTANOVA SREDNJEG ŠKOLSTVA I UČENIČKIH DOMOVA</t>
  </si>
  <si>
    <t>OPĆI IZVORI I PRIMICI</t>
  </si>
  <si>
    <t>Rashodi za dodatna ulaganja na nefinaicijskoj imovini</t>
  </si>
  <si>
    <t>Aktivnost A024109T410905</t>
  </si>
  <si>
    <t>BESPLATNE MENSTRUALNE POTREPŠTINE</t>
  </si>
  <si>
    <t>Projekcija proračuna
za 2027.</t>
  </si>
  <si>
    <t>POMOĆNICI U NASTAVI</t>
  </si>
  <si>
    <t>Izvršenje 2024.</t>
  </si>
  <si>
    <t>Plan 2025.</t>
  </si>
  <si>
    <t>Proračun za 2026.</t>
  </si>
  <si>
    <t>Projekcija proračuna
za 2028.</t>
  </si>
  <si>
    <t>FINANCIJSKI PLAN PRORAČUNSKOG KORISNIKA JEDINICE LOKALNE I PODRUČNE (REGIONALNE) SAMOUPRAVE 
ZA 2026. I PROJEKCIJA ZA 2027. I 2028. GODINU</t>
  </si>
  <si>
    <t xml:space="preserve">  51 Programi unije</t>
  </si>
  <si>
    <t>Vlastiti izvori</t>
  </si>
  <si>
    <t>Rezultat poslovanja</t>
  </si>
  <si>
    <t>PROGRAMI UNIJE</t>
  </si>
  <si>
    <t>Aktivnost A024109T410903</t>
  </si>
  <si>
    <t>Aktivnost A024109A410902</t>
  </si>
  <si>
    <t>STROJARSKA TEHNIČKA ŠKOLA FAUSTA VRANČIĆA</t>
  </si>
  <si>
    <t>AVENIJA MARINA DRŽIĆA 14</t>
  </si>
  <si>
    <t>OIB: 23414282056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</si>
</sst>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3" fontId="6" fillId="2" borderId="3" xfId="0" applyNumberFormat="1" applyFont="1" applyFill="1" applyBorder="1" applyAlignment="1">
      <alignment horizontal="right"/>
    </xf>
    <xf numFmtId="3" fontId="6" fillId="0" borderId="4" xfId="0" applyNumberFormat="1" applyFont="1" applyFill="1" applyBorder="1" applyAlignment="1" applyProtection="1">
      <alignment horizontal="right" vertical="center" wrapText="1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3" fontId="3" fillId="2" borderId="6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0" fontId="7" fillId="2" borderId="3" xfId="0" applyNumberFormat="1" applyFont="1" applyFill="1" applyBorder="1" applyAlignment="1" applyProtection="1">
      <alignment horizontal="left" vertical="center"/>
    </xf>
    <xf numFmtId="3" fontId="3" fillId="0" borderId="3" xfId="0" applyNumberFormat="1" applyFont="1" applyFill="1" applyBorder="1" applyAlignment="1">
      <alignment horizontal="right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23" fillId="2" borderId="4" xfId="0" applyNumberFormat="1" applyFont="1" applyFill="1" applyBorder="1" applyAlignment="1" applyProtection="1">
      <alignment horizontal="center" vertical="center" wrapText="1"/>
    </xf>
    <xf numFmtId="0" fontId="24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3" fontId="3" fillId="5" borderId="3" xfId="0" applyNumberFormat="1" applyFont="1" applyFill="1" applyBorder="1" applyAlignment="1">
      <alignment horizontal="right"/>
    </xf>
    <xf numFmtId="3" fontId="3" fillId="5" borderId="3" xfId="0" applyNumberFormat="1" applyFont="1" applyFill="1" applyBorder="1" applyAlignment="1" applyProtection="1">
      <alignment horizontal="right" wrapText="1"/>
    </xf>
    <xf numFmtId="0" fontId="23" fillId="5" borderId="4" xfId="0" applyNumberFormat="1" applyFont="1" applyFill="1" applyBorder="1" applyAlignment="1" applyProtection="1">
      <alignment horizontal="left" vertical="center" wrapText="1"/>
    </xf>
    <xf numFmtId="3" fontId="3" fillId="5" borderId="4" xfId="0" applyNumberFormat="1" applyFont="1" applyFill="1" applyBorder="1" applyAlignment="1">
      <alignment horizontal="right"/>
    </xf>
    <xf numFmtId="0" fontId="25" fillId="0" borderId="0" xfId="0" applyFont="1"/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1" fillId="2" borderId="1" xfId="0" applyNumberFormat="1" applyFont="1" applyFill="1" applyBorder="1" applyAlignment="1" applyProtection="1">
      <alignment horizontal="left" vertical="center" wrapText="1"/>
    </xf>
    <xf numFmtId="0" fontId="21" fillId="2" borderId="2" xfId="0" applyNumberFormat="1" applyFont="1" applyFill="1" applyBorder="1" applyAlignment="1" applyProtection="1">
      <alignment horizontal="left" vertical="center" wrapText="1"/>
    </xf>
    <xf numFmtId="0" fontId="21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3" fillId="2" borderId="1" xfId="0" applyNumberFormat="1" applyFont="1" applyFill="1" applyBorder="1" applyAlignment="1" applyProtection="1">
      <alignment horizontal="center" vertical="center" wrapText="1"/>
    </xf>
    <xf numFmtId="0" fontId="23" fillId="2" borderId="2" xfId="0" applyNumberFormat="1" applyFont="1" applyFill="1" applyBorder="1" applyAlignment="1" applyProtection="1">
      <alignment horizontal="center" vertical="center" wrapText="1"/>
    </xf>
    <xf numFmtId="0" fontId="23" fillId="2" borderId="4" xfId="0" applyNumberFormat="1" applyFont="1" applyFill="1" applyBorder="1" applyAlignment="1" applyProtection="1">
      <alignment horizontal="center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view="pageBreakPreview" zoomScale="90" zoomScaleNormal="100" zoomScaleSheetLayoutView="90" workbookViewId="0">
      <selection activeCell="A5" sqref="A5:J5"/>
    </sheetView>
  </sheetViews>
  <sheetFormatPr defaultRowHeight="15" x14ac:dyDescent="0.25"/>
  <cols>
    <col min="5" max="10" width="25.28515625" customWidth="1"/>
  </cols>
  <sheetData>
    <row r="1" spans="1:10" ht="15.75" x14ac:dyDescent="0.25">
      <c r="A1" s="86" t="s">
        <v>133</v>
      </c>
      <c r="B1" s="86"/>
      <c r="C1" s="86"/>
      <c r="D1" s="86"/>
    </row>
    <row r="2" spans="1:10" ht="15.75" x14ac:dyDescent="0.25">
      <c r="A2" s="86" t="s">
        <v>134</v>
      </c>
      <c r="B2" s="86"/>
      <c r="C2" s="86"/>
      <c r="D2" s="86"/>
    </row>
    <row r="3" spans="1:10" ht="15.75" x14ac:dyDescent="0.25">
      <c r="A3" s="86" t="s">
        <v>135</v>
      </c>
      <c r="B3" s="86"/>
      <c r="C3" s="86"/>
      <c r="D3" s="86"/>
    </row>
    <row r="5" spans="1:10" ht="42" customHeight="1" x14ac:dyDescent="0.25">
      <c r="A5" s="89" t="s">
        <v>126</v>
      </c>
      <c r="B5" s="89"/>
      <c r="C5" s="89"/>
      <c r="D5" s="89"/>
      <c r="E5" s="89"/>
      <c r="F5" s="89"/>
      <c r="G5" s="89"/>
      <c r="H5" s="89"/>
      <c r="I5" s="89"/>
      <c r="J5" s="89"/>
    </row>
    <row r="6" spans="1:10" ht="18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</row>
    <row r="7" spans="1:10" ht="15.75" x14ac:dyDescent="0.25">
      <c r="A7" s="89" t="s">
        <v>23</v>
      </c>
      <c r="B7" s="89"/>
      <c r="C7" s="89"/>
      <c r="D7" s="89"/>
      <c r="E7" s="89"/>
      <c r="F7" s="89"/>
      <c r="G7" s="89"/>
      <c r="H7" s="89"/>
      <c r="I7" s="90"/>
      <c r="J7" s="90"/>
    </row>
    <row r="8" spans="1:10" ht="18" x14ac:dyDescent="0.25">
      <c r="A8" s="25"/>
      <c r="B8" s="25"/>
      <c r="C8" s="25"/>
      <c r="D8" s="25"/>
      <c r="E8" s="25"/>
      <c r="F8" s="25"/>
      <c r="G8" s="25"/>
      <c r="H8" s="25"/>
      <c r="I8" s="5"/>
      <c r="J8" s="5"/>
    </row>
    <row r="9" spans="1:10" ht="15.75" x14ac:dyDescent="0.25">
      <c r="A9" s="89" t="s">
        <v>29</v>
      </c>
      <c r="B9" s="91"/>
      <c r="C9" s="91"/>
      <c r="D9" s="91"/>
      <c r="E9" s="91"/>
      <c r="F9" s="91"/>
      <c r="G9" s="91"/>
      <c r="H9" s="91"/>
      <c r="I9" s="91"/>
      <c r="J9" s="91"/>
    </row>
    <row r="10" spans="1:10" ht="18" x14ac:dyDescent="0.25">
      <c r="A10" s="1"/>
      <c r="B10" s="2"/>
      <c r="C10" s="2"/>
      <c r="D10" s="2"/>
      <c r="E10" s="6"/>
      <c r="F10" s="7"/>
      <c r="G10" s="7"/>
      <c r="H10" s="7"/>
      <c r="I10" s="7"/>
      <c r="J10" s="35" t="s">
        <v>36</v>
      </c>
    </row>
    <row r="11" spans="1:10" ht="25.5" x14ac:dyDescent="0.25">
      <c r="A11" s="28"/>
      <c r="B11" s="29"/>
      <c r="C11" s="29"/>
      <c r="D11" s="30"/>
      <c r="E11" s="31"/>
      <c r="F11" s="3" t="s">
        <v>122</v>
      </c>
      <c r="G11" s="3" t="s">
        <v>123</v>
      </c>
      <c r="H11" s="3" t="s">
        <v>124</v>
      </c>
      <c r="I11" s="3" t="s">
        <v>120</v>
      </c>
      <c r="J11" s="3" t="s">
        <v>125</v>
      </c>
    </row>
    <row r="12" spans="1:10" x14ac:dyDescent="0.25">
      <c r="A12" s="92" t="s">
        <v>0</v>
      </c>
      <c r="B12" s="93"/>
      <c r="C12" s="93"/>
      <c r="D12" s="93"/>
      <c r="E12" s="94"/>
      <c r="F12" s="32">
        <f t="shared" ref="F12:G12" si="0">F13+F14</f>
        <v>6932711.8600000003</v>
      </c>
      <c r="G12" s="32">
        <f t="shared" si="0"/>
        <v>7167600</v>
      </c>
      <c r="H12" s="32">
        <f t="shared" ref="H12:J12" si="1">H13+H14</f>
        <v>4348500</v>
      </c>
      <c r="I12" s="32">
        <f t="shared" si="1"/>
        <v>10560600</v>
      </c>
      <c r="J12" s="32">
        <f t="shared" si="1"/>
        <v>5115800</v>
      </c>
    </row>
    <row r="13" spans="1:10" x14ac:dyDescent="0.25">
      <c r="A13" s="95" t="s">
        <v>37</v>
      </c>
      <c r="B13" s="96"/>
      <c r="C13" s="96"/>
      <c r="D13" s="96"/>
      <c r="E13" s="88"/>
      <c r="F13" s="33">
        <v>6932711.8600000003</v>
      </c>
      <c r="G13" s="33">
        <v>7167600</v>
      </c>
      <c r="H13" s="33">
        <v>4348500</v>
      </c>
      <c r="I13" s="33">
        <v>10560600</v>
      </c>
      <c r="J13" s="33">
        <v>5115800</v>
      </c>
    </row>
    <row r="14" spans="1:10" x14ac:dyDescent="0.25">
      <c r="A14" s="97" t="s">
        <v>38</v>
      </c>
      <c r="B14" s="88"/>
      <c r="C14" s="88"/>
      <c r="D14" s="88"/>
      <c r="E14" s="88"/>
      <c r="F14" s="33">
        <v>0</v>
      </c>
      <c r="G14" s="33">
        <v>0</v>
      </c>
      <c r="H14" s="33">
        <v>0</v>
      </c>
      <c r="I14" s="33">
        <v>0</v>
      </c>
      <c r="J14" s="33">
        <v>0</v>
      </c>
    </row>
    <row r="15" spans="1:10" x14ac:dyDescent="0.25">
      <c r="A15" s="36" t="s">
        <v>1</v>
      </c>
      <c r="B15" s="44"/>
      <c r="C15" s="44"/>
      <c r="D15" s="44"/>
      <c r="E15" s="44"/>
      <c r="F15" s="32">
        <f t="shared" ref="F15:G15" si="2">F16+F17</f>
        <v>6316554.7200000007</v>
      </c>
      <c r="G15" s="32">
        <f t="shared" si="2"/>
        <v>7167600</v>
      </c>
      <c r="H15" s="32">
        <f t="shared" ref="H15:J15" si="3">H16+H17</f>
        <v>5410900</v>
      </c>
      <c r="I15" s="32">
        <f t="shared" si="3"/>
        <v>10563500</v>
      </c>
      <c r="J15" s="32">
        <f t="shared" si="3"/>
        <v>5118700</v>
      </c>
    </row>
    <row r="16" spans="1:10" x14ac:dyDescent="0.25">
      <c r="A16" s="98" t="s">
        <v>39</v>
      </c>
      <c r="B16" s="96"/>
      <c r="C16" s="96"/>
      <c r="D16" s="96"/>
      <c r="E16" s="96"/>
      <c r="F16" s="33">
        <v>3681979.1</v>
      </c>
      <c r="G16" s="33">
        <v>4748800</v>
      </c>
      <c r="H16" s="33">
        <v>3553400</v>
      </c>
      <c r="I16" s="33">
        <v>3671400</v>
      </c>
      <c r="J16" s="45">
        <v>3587000</v>
      </c>
    </row>
    <row r="17" spans="1:10" x14ac:dyDescent="0.25">
      <c r="A17" s="87" t="s">
        <v>40</v>
      </c>
      <c r="B17" s="88"/>
      <c r="C17" s="88"/>
      <c r="D17" s="88"/>
      <c r="E17" s="88"/>
      <c r="F17" s="46">
        <v>2634575.62</v>
      </c>
      <c r="G17" s="46">
        <v>2418800</v>
      </c>
      <c r="H17" s="46">
        <v>1857500</v>
      </c>
      <c r="I17" s="46">
        <v>6892100</v>
      </c>
      <c r="J17" s="45">
        <v>1531700</v>
      </c>
    </row>
    <row r="18" spans="1:10" x14ac:dyDescent="0.25">
      <c r="A18" s="99" t="s">
        <v>63</v>
      </c>
      <c r="B18" s="93"/>
      <c r="C18" s="93"/>
      <c r="D18" s="93"/>
      <c r="E18" s="93"/>
      <c r="F18" s="32">
        <f>F15-F12</f>
        <v>-616157.13999999966</v>
      </c>
      <c r="G18" s="32">
        <f t="shared" ref="G18" si="4">G12-G15</f>
        <v>0</v>
      </c>
      <c r="H18" s="32">
        <f t="shared" ref="H18:J18" si="5">H12-H15</f>
        <v>-1062400</v>
      </c>
      <c r="I18" s="32">
        <f t="shared" si="5"/>
        <v>-2900</v>
      </c>
      <c r="J18" s="32">
        <f t="shared" si="5"/>
        <v>-2900</v>
      </c>
    </row>
    <row r="19" spans="1:10" ht="18" x14ac:dyDescent="0.25">
      <c r="A19" s="25"/>
      <c r="B19" s="23"/>
      <c r="C19" s="23"/>
      <c r="D19" s="23"/>
      <c r="E19" s="23"/>
      <c r="F19" s="23"/>
      <c r="G19" s="23"/>
      <c r="H19" s="24"/>
      <c r="I19" s="24"/>
      <c r="J19" s="24"/>
    </row>
    <row r="20" spans="1:10" ht="15.75" x14ac:dyDescent="0.25">
      <c r="A20" s="89" t="s">
        <v>30</v>
      </c>
      <c r="B20" s="91"/>
      <c r="C20" s="91"/>
      <c r="D20" s="91"/>
      <c r="E20" s="91"/>
      <c r="F20" s="91"/>
      <c r="G20" s="91"/>
      <c r="H20" s="91"/>
      <c r="I20" s="91"/>
      <c r="J20" s="91"/>
    </row>
    <row r="21" spans="1:10" ht="18" x14ac:dyDescent="0.25">
      <c r="A21" s="25"/>
      <c r="B21" s="23"/>
      <c r="C21" s="23"/>
      <c r="D21" s="23"/>
      <c r="E21" s="23"/>
      <c r="F21" s="23"/>
      <c r="G21" s="23"/>
      <c r="H21" s="24"/>
      <c r="I21" s="24"/>
      <c r="J21" s="24"/>
    </row>
    <row r="22" spans="1:10" ht="25.5" x14ac:dyDescent="0.25">
      <c r="A22" s="28"/>
      <c r="B22" s="29"/>
      <c r="C22" s="29"/>
      <c r="D22" s="30"/>
      <c r="E22" s="31"/>
      <c r="F22" s="3" t="s">
        <v>122</v>
      </c>
      <c r="G22" s="3" t="s">
        <v>123</v>
      </c>
      <c r="H22" s="3" t="s">
        <v>124</v>
      </c>
      <c r="I22" s="3" t="s">
        <v>120</v>
      </c>
      <c r="J22" s="3" t="s">
        <v>125</v>
      </c>
    </row>
    <row r="23" spans="1:10" x14ac:dyDescent="0.25">
      <c r="A23" s="87" t="s">
        <v>41</v>
      </c>
      <c r="B23" s="88"/>
      <c r="C23" s="88"/>
      <c r="D23" s="88"/>
      <c r="E23" s="88"/>
      <c r="F23" s="46">
        <v>0</v>
      </c>
      <c r="G23" s="46">
        <v>0</v>
      </c>
      <c r="H23" s="46">
        <v>0</v>
      </c>
      <c r="I23" s="46">
        <v>0</v>
      </c>
      <c r="J23" s="45">
        <v>0</v>
      </c>
    </row>
    <row r="24" spans="1:10" x14ac:dyDescent="0.25">
      <c r="A24" s="87" t="s">
        <v>42</v>
      </c>
      <c r="B24" s="88"/>
      <c r="C24" s="88"/>
      <c r="D24" s="88"/>
      <c r="E24" s="88"/>
      <c r="F24" s="46">
        <v>0</v>
      </c>
      <c r="G24" s="46">
        <v>0</v>
      </c>
      <c r="H24" s="46">
        <v>0</v>
      </c>
      <c r="I24" s="46">
        <v>0</v>
      </c>
      <c r="J24" s="45">
        <v>0</v>
      </c>
    </row>
    <row r="25" spans="1:10" x14ac:dyDescent="0.25">
      <c r="A25" s="99" t="s">
        <v>2</v>
      </c>
      <c r="B25" s="93"/>
      <c r="C25" s="93"/>
      <c r="D25" s="93"/>
      <c r="E25" s="93"/>
      <c r="F25" s="32">
        <f t="shared" ref="F25" si="6">F23-F24</f>
        <v>0</v>
      </c>
      <c r="G25" s="32">
        <f t="shared" ref="G25:J25" si="7">G23-G24</f>
        <v>0</v>
      </c>
      <c r="H25" s="32">
        <f t="shared" si="7"/>
        <v>0</v>
      </c>
      <c r="I25" s="32">
        <f t="shared" si="7"/>
        <v>0</v>
      </c>
      <c r="J25" s="32">
        <f t="shared" si="7"/>
        <v>0</v>
      </c>
    </row>
    <row r="26" spans="1:10" x14ac:dyDescent="0.25">
      <c r="A26" s="99" t="s">
        <v>64</v>
      </c>
      <c r="B26" s="93"/>
      <c r="C26" s="93"/>
      <c r="D26" s="93"/>
      <c r="E26" s="93"/>
      <c r="F26" s="32">
        <f t="shared" ref="F26" si="8">F18+F25</f>
        <v>-616157.13999999966</v>
      </c>
      <c r="G26" s="32">
        <f t="shared" ref="G26:J26" si="9">G18+G25</f>
        <v>0</v>
      </c>
      <c r="H26" s="32">
        <f t="shared" si="9"/>
        <v>-1062400</v>
      </c>
      <c r="I26" s="32">
        <f t="shared" si="9"/>
        <v>-2900</v>
      </c>
      <c r="J26" s="32">
        <f t="shared" si="9"/>
        <v>-2900</v>
      </c>
    </row>
    <row r="27" spans="1:10" ht="18" x14ac:dyDescent="0.25">
      <c r="A27" s="22"/>
      <c r="B27" s="23"/>
      <c r="C27" s="23"/>
      <c r="D27" s="23"/>
      <c r="E27" s="23"/>
      <c r="F27" s="23"/>
      <c r="G27" s="23"/>
      <c r="H27" s="24"/>
      <c r="I27" s="24"/>
      <c r="J27" s="24"/>
    </row>
    <row r="28" spans="1:10" ht="15.75" x14ac:dyDescent="0.25">
      <c r="A28" s="89" t="s">
        <v>65</v>
      </c>
      <c r="B28" s="91"/>
      <c r="C28" s="91"/>
      <c r="D28" s="91"/>
      <c r="E28" s="91"/>
      <c r="F28" s="91"/>
      <c r="G28" s="91"/>
      <c r="H28" s="91"/>
      <c r="I28" s="91"/>
      <c r="J28" s="91"/>
    </row>
    <row r="29" spans="1:10" ht="15.75" x14ac:dyDescent="0.25">
      <c r="A29" s="42"/>
      <c r="B29" s="43"/>
      <c r="C29" s="43"/>
      <c r="D29" s="43"/>
      <c r="E29" s="43"/>
      <c r="F29" s="43"/>
      <c r="G29" s="43"/>
      <c r="H29" s="43"/>
      <c r="I29" s="43"/>
      <c r="J29" s="43"/>
    </row>
    <row r="30" spans="1:10" ht="25.5" x14ac:dyDescent="0.25">
      <c r="A30" s="28"/>
      <c r="B30" s="29"/>
      <c r="C30" s="29"/>
      <c r="D30" s="30"/>
      <c r="E30" s="31"/>
      <c r="F30" s="3" t="s">
        <v>122</v>
      </c>
      <c r="G30" s="3" t="s">
        <v>123</v>
      </c>
      <c r="H30" s="3" t="s">
        <v>124</v>
      </c>
      <c r="I30" s="3" t="s">
        <v>120</v>
      </c>
      <c r="J30" s="3" t="s">
        <v>125</v>
      </c>
    </row>
    <row r="31" spans="1:10" ht="15" customHeight="1" x14ac:dyDescent="0.25">
      <c r="A31" s="102" t="s">
        <v>66</v>
      </c>
      <c r="B31" s="103"/>
      <c r="C31" s="103"/>
      <c r="D31" s="103"/>
      <c r="E31" s="104"/>
      <c r="F31" s="47">
        <v>0</v>
      </c>
      <c r="G31" s="47">
        <v>722629</v>
      </c>
      <c r="H31" s="47">
        <v>1062400</v>
      </c>
      <c r="I31" s="47">
        <v>2900</v>
      </c>
      <c r="J31" s="48">
        <v>2900</v>
      </c>
    </row>
    <row r="32" spans="1:10" ht="15" customHeight="1" x14ac:dyDescent="0.25">
      <c r="A32" s="99" t="s">
        <v>67</v>
      </c>
      <c r="B32" s="93"/>
      <c r="C32" s="93"/>
      <c r="D32" s="93"/>
      <c r="E32" s="93"/>
      <c r="F32" s="49">
        <v>106472.17</v>
      </c>
      <c r="G32" s="49">
        <v>0</v>
      </c>
      <c r="H32" s="49">
        <v>0</v>
      </c>
      <c r="I32" s="49">
        <v>0</v>
      </c>
      <c r="J32" s="50">
        <v>0</v>
      </c>
    </row>
    <row r="33" spans="1:10" ht="45" customHeight="1" x14ac:dyDescent="0.25">
      <c r="A33" s="92" t="s">
        <v>68</v>
      </c>
      <c r="B33" s="105"/>
      <c r="C33" s="105"/>
      <c r="D33" s="105"/>
      <c r="E33" s="106"/>
      <c r="F33" s="49">
        <f>F18+F25+F31-F32</f>
        <v>-722629.30999999971</v>
      </c>
      <c r="G33" s="49">
        <v>0</v>
      </c>
      <c r="H33" s="49">
        <v>0</v>
      </c>
      <c r="I33" s="49">
        <v>0</v>
      </c>
      <c r="J33" s="49">
        <f t="shared" ref="J33" si="10">J18+J25+J31-J32</f>
        <v>0</v>
      </c>
    </row>
    <row r="34" spans="1:10" ht="15.75" x14ac:dyDescent="0.25">
      <c r="A34" s="51"/>
      <c r="B34" s="52"/>
      <c r="C34" s="52"/>
      <c r="D34" s="52"/>
      <c r="E34" s="52"/>
      <c r="F34" s="52"/>
      <c r="G34" s="52"/>
      <c r="H34" s="52"/>
      <c r="I34" s="52"/>
      <c r="J34" s="52"/>
    </row>
    <row r="35" spans="1:10" ht="15.75" x14ac:dyDescent="0.25">
      <c r="A35" s="107" t="s">
        <v>62</v>
      </c>
      <c r="B35" s="107"/>
      <c r="C35" s="107"/>
      <c r="D35" s="107"/>
      <c r="E35" s="107"/>
      <c r="F35" s="107"/>
      <c r="G35" s="107"/>
      <c r="H35" s="107"/>
      <c r="I35" s="107"/>
      <c r="J35" s="107"/>
    </row>
    <row r="36" spans="1:10" ht="18" x14ac:dyDescent="0.25">
      <c r="A36" s="53"/>
      <c r="B36" s="54"/>
      <c r="C36" s="54"/>
      <c r="D36" s="54"/>
      <c r="E36" s="54"/>
      <c r="F36" s="54"/>
      <c r="G36" s="54"/>
      <c r="H36" s="55"/>
      <c r="I36" s="55"/>
      <c r="J36" s="55"/>
    </row>
    <row r="37" spans="1:10" ht="25.5" x14ac:dyDescent="0.25">
      <c r="A37" s="56"/>
      <c r="B37" s="57"/>
      <c r="C37" s="57"/>
      <c r="D37" s="58"/>
      <c r="E37" s="59"/>
      <c r="F37" s="3" t="s">
        <v>122</v>
      </c>
      <c r="G37" s="3" t="s">
        <v>123</v>
      </c>
      <c r="H37" s="3" t="s">
        <v>124</v>
      </c>
      <c r="I37" s="3" t="s">
        <v>120</v>
      </c>
      <c r="J37" s="3" t="s">
        <v>125</v>
      </c>
    </row>
    <row r="38" spans="1:10" x14ac:dyDescent="0.25">
      <c r="A38" s="102" t="s">
        <v>66</v>
      </c>
      <c r="B38" s="103"/>
      <c r="C38" s="103"/>
      <c r="D38" s="103"/>
      <c r="E38" s="104"/>
      <c r="F38" s="47">
        <v>106472.25</v>
      </c>
      <c r="G38" s="47">
        <v>722629</v>
      </c>
      <c r="H38" s="47">
        <v>1062400</v>
      </c>
      <c r="I38" s="47">
        <v>2900</v>
      </c>
      <c r="J38" s="48">
        <v>2900</v>
      </c>
    </row>
    <row r="39" spans="1:10" ht="28.5" customHeight="1" x14ac:dyDescent="0.25">
      <c r="A39" s="102" t="s">
        <v>69</v>
      </c>
      <c r="B39" s="103"/>
      <c r="C39" s="103"/>
      <c r="D39" s="103"/>
      <c r="E39" s="104"/>
      <c r="F39" s="47">
        <v>0</v>
      </c>
      <c r="G39" s="47">
        <v>0</v>
      </c>
      <c r="H39" s="47">
        <v>1062400</v>
      </c>
      <c r="I39" s="47">
        <v>2900</v>
      </c>
      <c r="J39" s="48">
        <v>2900</v>
      </c>
    </row>
    <row r="40" spans="1:10" x14ac:dyDescent="0.25">
      <c r="A40" s="102" t="s">
        <v>70</v>
      </c>
      <c r="B40" s="108"/>
      <c r="C40" s="108"/>
      <c r="D40" s="108"/>
      <c r="E40" s="109"/>
      <c r="F40" s="47">
        <v>616157</v>
      </c>
      <c r="G40" s="47">
        <v>339771</v>
      </c>
      <c r="H40" s="47">
        <v>2900</v>
      </c>
      <c r="I40" s="47">
        <v>2900</v>
      </c>
      <c r="J40" s="48">
        <v>0</v>
      </c>
    </row>
    <row r="41" spans="1:10" ht="15" customHeight="1" x14ac:dyDescent="0.25">
      <c r="A41" s="99" t="s">
        <v>67</v>
      </c>
      <c r="B41" s="93"/>
      <c r="C41" s="93"/>
      <c r="D41" s="93"/>
      <c r="E41" s="93"/>
      <c r="F41" s="34">
        <f>F38-F39+F40</f>
        <v>722629.25</v>
      </c>
      <c r="G41" s="34">
        <f>G38-G39+G40</f>
        <v>1062400</v>
      </c>
      <c r="H41" s="34">
        <f t="shared" ref="H41:J41" si="11">H38-H39+H40</f>
        <v>2900</v>
      </c>
      <c r="I41" s="34">
        <f>I38-I39+I40</f>
        <v>2900</v>
      </c>
      <c r="J41" s="60">
        <f t="shared" si="11"/>
        <v>0</v>
      </c>
    </row>
    <row r="42" spans="1:10" ht="17.25" customHeight="1" x14ac:dyDescent="0.25"/>
    <row r="43" spans="1:10" x14ac:dyDescent="0.25">
      <c r="A43" s="100"/>
      <c r="B43" s="101"/>
      <c r="C43" s="101"/>
      <c r="D43" s="101"/>
      <c r="E43" s="101"/>
      <c r="F43" s="101"/>
      <c r="G43" s="101"/>
      <c r="H43" s="101"/>
      <c r="I43" s="101"/>
      <c r="J43" s="101"/>
    </row>
    <row r="44" spans="1:10" ht="9" customHeight="1" x14ac:dyDescent="0.25"/>
  </sheetData>
  <mergeCells count="24">
    <mergeCell ref="A43:J43"/>
    <mergeCell ref="A25:E25"/>
    <mergeCell ref="A26:E26"/>
    <mergeCell ref="A28:J28"/>
    <mergeCell ref="A31:E31"/>
    <mergeCell ref="A32:E32"/>
    <mergeCell ref="A33:E33"/>
    <mergeCell ref="A35:J35"/>
    <mergeCell ref="A38:E38"/>
    <mergeCell ref="A39:E39"/>
    <mergeCell ref="A40:E40"/>
    <mergeCell ref="A41:E41"/>
    <mergeCell ref="A24:E24"/>
    <mergeCell ref="A5:J5"/>
    <mergeCell ref="A7:J7"/>
    <mergeCell ref="A9:J9"/>
    <mergeCell ref="A12:E12"/>
    <mergeCell ref="A13:E13"/>
    <mergeCell ref="A14:E14"/>
    <mergeCell ref="A16:E16"/>
    <mergeCell ref="A17:E17"/>
    <mergeCell ref="A18:E18"/>
    <mergeCell ref="A20:J20"/>
    <mergeCell ref="A23:E23"/>
  </mergeCells>
  <pageMargins left="0.7" right="0.7" top="0.75" bottom="0.75" header="0.3" footer="0.3"/>
  <pageSetup paperSize="9" scale="63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view="pageBreakPreview" zoomScale="60" zoomScaleNormal="100" workbookViewId="0">
      <selection activeCell="A26" sqref="A2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15.75" x14ac:dyDescent="0.25">
      <c r="A1" s="86" t="s">
        <v>133</v>
      </c>
      <c r="B1" s="86"/>
      <c r="C1" s="86"/>
      <c r="D1" s="86"/>
    </row>
    <row r="2" spans="1:8" ht="15.75" x14ac:dyDescent="0.25">
      <c r="A2" s="86" t="s">
        <v>134</v>
      </c>
      <c r="B2" s="86"/>
      <c r="C2" s="86"/>
      <c r="D2" s="86"/>
    </row>
    <row r="3" spans="1:8" ht="15.75" x14ac:dyDescent="0.25">
      <c r="A3" s="86" t="s">
        <v>135</v>
      </c>
      <c r="B3" s="86"/>
      <c r="C3" s="86"/>
      <c r="D3" s="86"/>
    </row>
    <row r="5" spans="1:8" ht="42" customHeight="1" x14ac:dyDescent="0.25">
      <c r="A5" s="89" t="s">
        <v>126</v>
      </c>
      <c r="B5" s="89"/>
      <c r="C5" s="89"/>
      <c r="D5" s="89"/>
      <c r="E5" s="89"/>
      <c r="F5" s="89"/>
      <c r="G5" s="89"/>
      <c r="H5" s="89"/>
    </row>
    <row r="6" spans="1:8" ht="18" customHeight="1" x14ac:dyDescent="0.25">
      <c r="A6" s="4"/>
      <c r="B6" s="4"/>
      <c r="C6" s="4"/>
      <c r="D6" s="4"/>
      <c r="E6" s="4"/>
      <c r="F6" s="4"/>
      <c r="G6" s="4"/>
      <c r="H6" s="4"/>
    </row>
    <row r="7" spans="1:8" ht="15.75" customHeight="1" x14ac:dyDescent="0.25">
      <c r="A7" s="89" t="s">
        <v>23</v>
      </c>
      <c r="B7" s="89"/>
      <c r="C7" s="89"/>
      <c r="D7" s="89"/>
      <c r="E7" s="89"/>
      <c r="F7" s="89"/>
      <c r="G7" s="89"/>
      <c r="H7" s="89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18" customHeight="1" x14ac:dyDescent="0.25">
      <c r="A9" s="89" t="s">
        <v>4</v>
      </c>
      <c r="B9" s="89"/>
      <c r="C9" s="89"/>
      <c r="D9" s="89"/>
      <c r="E9" s="89"/>
      <c r="F9" s="89"/>
      <c r="G9" s="89"/>
      <c r="H9" s="89"/>
    </row>
    <row r="10" spans="1:8" ht="18" x14ac:dyDescent="0.25">
      <c r="A10" s="4"/>
      <c r="B10" s="4"/>
      <c r="C10" s="4"/>
      <c r="D10" s="4"/>
      <c r="E10" s="4"/>
      <c r="F10" s="4"/>
      <c r="G10" s="5"/>
      <c r="H10" s="5"/>
    </row>
    <row r="11" spans="1:8" ht="15.75" customHeight="1" x14ac:dyDescent="0.25">
      <c r="A11" s="89" t="s">
        <v>43</v>
      </c>
      <c r="B11" s="89"/>
      <c r="C11" s="89"/>
      <c r="D11" s="89"/>
      <c r="E11" s="89"/>
      <c r="F11" s="89"/>
      <c r="G11" s="89"/>
      <c r="H11" s="89"/>
    </row>
    <row r="12" spans="1:8" ht="18" x14ac:dyDescent="0.25">
      <c r="A12" s="4"/>
      <c r="B12" s="4"/>
      <c r="C12" s="4"/>
      <c r="D12" s="4"/>
      <c r="E12" s="4"/>
      <c r="F12" s="4"/>
      <c r="G12" s="5"/>
      <c r="H12" s="5"/>
    </row>
    <row r="13" spans="1:8" ht="25.5" x14ac:dyDescent="0.25">
      <c r="A13" s="21" t="s">
        <v>5</v>
      </c>
      <c r="B13" s="20" t="s">
        <v>6</v>
      </c>
      <c r="C13" s="20" t="s">
        <v>3</v>
      </c>
      <c r="D13" s="3" t="s">
        <v>122</v>
      </c>
      <c r="E13" s="3" t="s">
        <v>123</v>
      </c>
      <c r="F13" s="3" t="s">
        <v>124</v>
      </c>
      <c r="G13" s="3" t="s">
        <v>120</v>
      </c>
      <c r="H13" s="3" t="s">
        <v>125</v>
      </c>
    </row>
    <row r="14" spans="1:8" x14ac:dyDescent="0.25">
      <c r="A14" s="38"/>
      <c r="B14" s="39"/>
      <c r="C14" s="37" t="s">
        <v>0</v>
      </c>
      <c r="D14" s="69">
        <f t="shared" ref="D14" si="0">D15+D23</f>
        <v>6932711.8599999994</v>
      </c>
      <c r="E14" s="69">
        <f t="shared" ref="E14:H14" si="1">E15+E23</f>
        <v>7167600</v>
      </c>
      <c r="F14" s="69">
        <f t="shared" si="1"/>
        <v>5410900</v>
      </c>
      <c r="G14" s="69">
        <f t="shared" si="1"/>
        <v>10563500</v>
      </c>
      <c r="H14" s="69">
        <f t="shared" si="1"/>
        <v>5118700</v>
      </c>
    </row>
    <row r="15" spans="1:8" ht="15.75" customHeight="1" x14ac:dyDescent="0.25">
      <c r="A15" s="11">
        <v>6</v>
      </c>
      <c r="B15" s="11"/>
      <c r="C15" s="11" t="s">
        <v>7</v>
      </c>
      <c r="D15" s="8">
        <f>D16+D17+D18+D19+D20</f>
        <v>6932711.8599999994</v>
      </c>
      <c r="E15" s="8">
        <f t="shared" ref="E15:H15" si="2">E16+E17+E18+E19+E20</f>
        <v>6469000</v>
      </c>
      <c r="F15" s="8">
        <f t="shared" si="2"/>
        <v>4348500</v>
      </c>
      <c r="G15" s="8">
        <f t="shared" si="2"/>
        <v>10560600</v>
      </c>
      <c r="H15" s="8">
        <f t="shared" si="2"/>
        <v>5115800</v>
      </c>
    </row>
    <row r="16" spans="1:8" ht="38.25" x14ac:dyDescent="0.25">
      <c r="A16" s="11"/>
      <c r="B16" s="16">
        <v>63</v>
      </c>
      <c r="C16" s="16" t="s">
        <v>32</v>
      </c>
      <c r="D16" s="9">
        <v>4022670.84</v>
      </c>
      <c r="E16" s="9">
        <v>3756700</v>
      </c>
      <c r="F16" s="9">
        <v>3133500</v>
      </c>
      <c r="G16" s="9">
        <v>3273000</v>
      </c>
      <c r="H16" s="9">
        <v>3779500</v>
      </c>
    </row>
    <row r="17" spans="1:8" x14ac:dyDescent="0.25">
      <c r="A17" s="11"/>
      <c r="B17" s="16">
        <v>64</v>
      </c>
      <c r="C17" s="16" t="s">
        <v>78</v>
      </c>
      <c r="D17" s="9">
        <v>6.13</v>
      </c>
      <c r="E17" s="9">
        <v>100</v>
      </c>
      <c r="F17" s="9">
        <v>100</v>
      </c>
      <c r="G17" s="9">
        <v>100</v>
      </c>
      <c r="H17" s="9">
        <v>100</v>
      </c>
    </row>
    <row r="18" spans="1:8" ht="38.25" x14ac:dyDescent="0.25">
      <c r="A18" s="11"/>
      <c r="B18" s="16">
        <v>65</v>
      </c>
      <c r="C18" s="16" t="s">
        <v>79</v>
      </c>
      <c r="D18" s="9">
        <v>6956.74</v>
      </c>
      <c r="E18" s="9">
        <v>700</v>
      </c>
      <c r="F18" s="9">
        <v>900</v>
      </c>
      <c r="G18" s="9">
        <v>1000</v>
      </c>
      <c r="H18" s="9">
        <v>1000</v>
      </c>
    </row>
    <row r="19" spans="1:8" ht="51" x14ac:dyDescent="0.25">
      <c r="A19" s="12"/>
      <c r="B19" s="12">
        <v>66</v>
      </c>
      <c r="C19" s="16" t="s">
        <v>80</v>
      </c>
      <c r="D19" s="9">
        <v>21504.06</v>
      </c>
      <c r="E19" s="9">
        <v>38500</v>
      </c>
      <c r="F19" s="9">
        <v>41500</v>
      </c>
      <c r="G19" s="9">
        <v>46000</v>
      </c>
      <c r="H19" s="9">
        <v>47500</v>
      </c>
    </row>
    <row r="20" spans="1:8" ht="38.25" x14ac:dyDescent="0.25">
      <c r="A20" s="12"/>
      <c r="B20" s="12">
        <v>67</v>
      </c>
      <c r="C20" s="16" t="s">
        <v>33</v>
      </c>
      <c r="D20" s="74">
        <f>2777122.07+104452.02</f>
        <v>2881574.09</v>
      </c>
      <c r="E20" s="74">
        <f>2531000+142000</f>
        <v>2673000</v>
      </c>
      <c r="F20" s="9">
        <v>1172500</v>
      </c>
      <c r="G20" s="9">
        <v>7240500</v>
      </c>
      <c r="H20" s="9">
        <v>1287700</v>
      </c>
    </row>
    <row r="21" spans="1:8" ht="25.5" x14ac:dyDescent="0.25">
      <c r="A21" s="14">
        <v>7</v>
      </c>
      <c r="B21" s="15"/>
      <c r="C21" s="26" t="s">
        <v>8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</row>
    <row r="22" spans="1:8" ht="38.25" x14ac:dyDescent="0.25">
      <c r="A22" s="16"/>
      <c r="B22" s="16">
        <v>72</v>
      </c>
      <c r="C22" s="27" t="s">
        <v>31</v>
      </c>
      <c r="D22" s="9">
        <v>0</v>
      </c>
      <c r="E22" s="9">
        <v>0</v>
      </c>
      <c r="F22" s="9">
        <v>0</v>
      </c>
      <c r="G22" s="9">
        <v>0</v>
      </c>
      <c r="H22" s="10">
        <v>0</v>
      </c>
    </row>
    <row r="23" spans="1:8" x14ac:dyDescent="0.25">
      <c r="A23" s="14">
        <v>9</v>
      </c>
      <c r="B23" s="15"/>
      <c r="C23" s="26" t="s">
        <v>128</v>
      </c>
      <c r="D23" s="68">
        <v>0</v>
      </c>
      <c r="E23" s="68">
        <v>698600</v>
      </c>
      <c r="F23" s="68">
        <f>F24</f>
        <v>1062400</v>
      </c>
      <c r="G23" s="68">
        <f t="shared" ref="G23:H23" si="3">G24</f>
        <v>2900</v>
      </c>
      <c r="H23" s="68">
        <f t="shared" si="3"/>
        <v>2900</v>
      </c>
    </row>
    <row r="24" spans="1:8" x14ac:dyDescent="0.25">
      <c r="A24" s="16"/>
      <c r="B24" s="16">
        <v>92</v>
      </c>
      <c r="C24" s="27" t="s">
        <v>129</v>
      </c>
      <c r="D24" s="9">
        <v>0</v>
      </c>
      <c r="E24" s="9">
        <v>698600</v>
      </c>
      <c r="F24" s="9">
        <v>1062400</v>
      </c>
      <c r="G24" s="9">
        <v>2900</v>
      </c>
      <c r="H24" s="10">
        <v>2900</v>
      </c>
    </row>
    <row r="29" spans="1:8" ht="15.75" x14ac:dyDescent="0.25">
      <c r="A29" s="89" t="s">
        <v>44</v>
      </c>
      <c r="B29" s="110"/>
      <c r="C29" s="110"/>
      <c r="D29" s="110"/>
      <c r="E29" s="110"/>
      <c r="F29" s="110"/>
      <c r="G29" s="110"/>
      <c r="H29" s="110"/>
    </row>
    <row r="30" spans="1:8" ht="18" x14ac:dyDescent="0.25">
      <c r="A30" s="4"/>
      <c r="B30" s="4"/>
      <c r="C30" s="4"/>
      <c r="D30" s="4"/>
      <c r="E30" s="4"/>
      <c r="F30" s="4"/>
      <c r="G30" s="5"/>
      <c r="H30" s="5"/>
    </row>
    <row r="31" spans="1:8" ht="25.5" x14ac:dyDescent="0.25">
      <c r="A31" s="21" t="s">
        <v>5</v>
      </c>
      <c r="B31" s="20" t="s">
        <v>6</v>
      </c>
      <c r="C31" s="20" t="s">
        <v>9</v>
      </c>
      <c r="D31" s="3" t="s">
        <v>122</v>
      </c>
      <c r="E31" s="3" t="s">
        <v>123</v>
      </c>
      <c r="F31" s="3" t="s">
        <v>124</v>
      </c>
      <c r="G31" s="3" t="s">
        <v>120</v>
      </c>
      <c r="H31" s="3" t="s">
        <v>125</v>
      </c>
    </row>
    <row r="32" spans="1:8" x14ac:dyDescent="0.25">
      <c r="A32" s="38"/>
      <c r="B32" s="39"/>
      <c r="C32" s="37" t="s">
        <v>1</v>
      </c>
      <c r="D32" s="69">
        <f t="shared" ref="D32" si="4">D33+D41</f>
        <v>6316554.7200000007</v>
      </c>
      <c r="E32" s="69">
        <f t="shared" ref="E32:H32" si="5">E33+E41</f>
        <v>7167600</v>
      </c>
      <c r="F32" s="69">
        <f t="shared" si="5"/>
        <v>5410900</v>
      </c>
      <c r="G32" s="69">
        <f t="shared" si="5"/>
        <v>10563500</v>
      </c>
      <c r="H32" s="69">
        <f t="shared" si="5"/>
        <v>5118700</v>
      </c>
    </row>
    <row r="33" spans="1:8" ht="15.75" customHeight="1" x14ac:dyDescent="0.25">
      <c r="A33" s="11">
        <v>3</v>
      </c>
      <c r="B33" s="11"/>
      <c r="C33" s="11" t="s">
        <v>10</v>
      </c>
      <c r="D33" s="72">
        <f t="shared" ref="D33" si="6">SUM(D34:D40)</f>
        <v>3681979.1</v>
      </c>
      <c r="E33" s="72">
        <f t="shared" ref="E33:H33" si="7">SUM(E34:E40)</f>
        <v>4748800</v>
      </c>
      <c r="F33" s="72">
        <f t="shared" si="7"/>
        <v>3553400</v>
      </c>
      <c r="G33" s="72">
        <f t="shared" si="7"/>
        <v>3671400</v>
      </c>
      <c r="H33" s="72">
        <f t="shared" si="7"/>
        <v>3587000</v>
      </c>
    </row>
    <row r="34" spans="1:8" ht="15.75" customHeight="1" x14ac:dyDescent="0.25">
      <c r="A34" s="11"/>
      <c r="B34" s="16">
        <v>31</v>
      </c>
      <c r="C34" s="16" t="s">
        <v>11</v>
      </c>
      <c r="D34" s="9">
        <v>2374395.94</v>
      </c>
      <c r="E34" s="9">
        <v>2906100</v>
      </c>
      <c r="F34" s="9">
        <v>2936900</v>
      </c>
      <c r="G34" s="9">
        <v>3068000</v>
      </c>
      <c r="H34" s="9">
        <v>3194800</v>
      </c>
    </row>
    <row r="35" spans="1:8" x14ac:dyDescent="0.25">
      <c r="A35" s="12"/>
      <c r="B35" s="12">
        <v>32</v>
      </c>
      <c r="C35" s="12" t="s">
        <v>26</v>
      </c>
      <c r="D35" s="9">
        <v>402680.17</v>
      </c>
      <c r="E35" s="9">
        <v>1779000</v>
      </c>
      <c r="F35" s="9">
        <v>612500</v>
      </c>
      <c r="G35" s="9">
        <v>599600</v>
      </c>
      <c r="H35" s="9">
        <v>388600</v>
      </c>
    </row>
    <row r="36" spans="1:8" x14ac:dyDescent="0.25">
      <c r="A36" s="12"/>
      <c r="B36" s="12">
        <v>34</v>
      </c>
      <c r="C36" s="12" t="s">
        <v>81</v>
      </c>
      <c r="D36" s="9">
        <v>3861.13</v>
      </c>
      <c r="E36" s="9">
        <v>1700</v>
      </c>
      <c r="F36" s="9">
        <v>1500</v>
      </c>
      <c r="G36" s="9">
        <v>1300</v>
      </c>
      <c r="H36" s="9">
        <v>1000</v>
      </c>
    </row>
    <row r="37" spans="1:8" x14ac:dyDescent="0.25">
      <c r="A37" s="12"/>
      <c r="B37" s="12">
        <v>35</v>
      </c>
      <c r="C37" s="12" t="s">
        <v>82</v>
      </c>
      <c r="D37" s="9">
        <v>84704.43</v>
      </c>
      <c r="E37" s="9">
        <v>0</v>
      </c>
      <c r="F37" s="9">
        <v>0</v>
      </c>
      <c r="G37" s="9">
        <v>0</v>
      </c>
      <c r="H37" s="9">
        <v>0</v>
      </c>
    </row>
    <row r="38" spans="1:8" ht="25.5" x14ac:dyDescent="0.25">
      <c r="A38" s="12"/>
      <c r="B38" s="12">
        <v>36</v>
      </c>
      <c r="C38" s="16" t="s">
        <v>83</v>
      </c>
      <c r="D38" s="9">
        <v>117489.41</v>
      </c>
      <c r="E38" s="9">
        <v>0</v>
      </c>
      <c r="F38" s="9">
        <v>0</v>
      </c>
      <c r="G38" s="9">
        <v>0</v>
      </c>
      <c r="H38" s="9">
        <v>0</v>
      </c>
    </row>
    <row r="39" spans="1:8" ht="38.25" x14ac:dyDescent="0.25">
      <c r="A39" s="12"/>
      <c r="B39" s="12">
        <v>37</v>
      </c>
      <c r="C39" s="16" t="s">
        <v>84</v>
      </c>
      <c r="D39" s="9">
        <v>340</v>
      </c>
      <c r="E39" s="9">
        <v>1700</v>
      </c>
      <c r="F39" s="9">
        <v>2300</v>
      </c>
      <c r="G39" s="9">
        <v>2300</v>
      </c>
      <c r="H39" s="9">
        <v>2400</v>
      </c>
    </row>
    <row r="40" spans="1:8" x14ac:dyDescent="0.25">
      <c r="A40" s="12"/>
      <c r="B40" s="12">
        <v>38</v>
      </c>
      <c r="C40" s="12" t="s">
        <v>85</v>
      </c>
      <c r="D40" s="9">
        <v>698508.02</v>
      </c>
      <c r="E40" s="9">
        <v>60300</v>
      </c>
      <c r="F40" s="9">
        <v>200</v>
      </c>
      <c r="G40" s="9">
        <v>200</v>
      </c>
      <c r="H40" s="9">
        <v>200</v>
      </c>
    </row>
    <row r="41" spans="1:8" ht="25.5" x14ac:dyDescent="0.25">
      <c r="A41" s="14">
        <v>4</v>
      </c>
      <c r="B41" s="15"/>
      <c r="C41" s="26" t="s">
        <v>12</v>
      </c>
      <c r="D41" s="72">
        <f t="shared" ref="D41" si="8">SUM(D42:D44)</f>
        <v>2634575.62</v>
      </c>
      <c r="E41" s="72">
        <f t="shared" ref="E41:H41" si="9">SUM(E42:E44)</f>
        <v>2418800</v>
      </c>
      <c r="F41" s="72">
        <f t="shared" si="9"/>
        <v>1857500</v>
      </c>
      <c r="G41" s="72">
        <f t="shared" si="9"/>
        <v>6892100</v>
      </c>
      <c r="H41" s="72">
        <f t="shared" si="9"/>
        <v>1531700</v>
      </c>
    </row>
    <row r="42" spans="1:8" ht="38.25" x14ac:dyDescent="0.25">
      <c r="A42" s="16"/>
      <c r="B42" s="16">
        <v>41</v>
      </c>
      <c r="C42" s="27" t="s">
        <v>13</v>
      </c>
      <c r="D42" s="9">
        <v>2209334.27</v>
      </c>
      <c r="E42" s="9">
        <v>2275800</v>
      </c>
      <c r="F42" s="9">
        <v>1750000</v>
      </c>
      <c r="G42" s="9">
        <v>6800000</v>
      </c>
      <c r="H42" s="9">
        <v>1436000</v>
      </c>
    </row>
    <row r="43" spans="1:8" ht="38.25" x14ac:dyDescent="0.25">
      <c r="A43" s="14"/>
      <c r="B43" s="73">
        <v>42</v>
      </c>
      <c r="C43" s="27" t="s">
        <v>34</v>
      </c>
      <c r="D43" s="9">
        <v>425241.35</v>
      </c>
      <c r="E43" s="9">
        <v>143000</v>
      </c>
      <c r="F43" s="9">
        <v>107500</v>
      </c>
      <c r="G43" s="9">
        <v>92100</v>
      </c>
      <c r="H43" s="9">
        <v>95700</v>
      </c>
    </row>
    <row r="44" spans="1:8" ht="38.25" x14ac:dyDescent="0.25">
      <c r="A44" s="16"/>
      <c r="B44" s="16">
        <v>45</v>
      </c>
      <c r="C44" s="27" t="s">
        <v>13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</row>
  </sheetData>
  <mergeCells count="5">
    <mergeCell ref="A29:H29"/>
    <mergeCell ref="A5:H5"/>
    <mergeCell ref="A7:H7"/>
    <mergeCell ref="A9:H9"/>
    <mergeCell ref="A11:H11"/>
  </mergeCells>
  <pageMargins left="0.7" right="0.7" top="0.75" bottom="0.75" header="0.3" footer="0.3"/>
  <pageSetup paperSize="9" scale="78" fitToHeight="0" orientation="landscape" horizontalDpi="4294967293" verticalDpi="4294967293" r:id="rId1"/>
  <rowBreaks count="1" manualBreakCount="1">
    <brk id="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view="pageBreakPreview" topLeftCell="A16" zoomScaleNormal="100" zoomScaleSheetLayoutView="100" workbookViewId="0">
      <selection sqref="A1:D3"/>
    </sheetView>
  </sheetViews>
  <sheetFormatPr defaultRowHeight="15" x14ac:dyDescent="0.25"/>
  <cols>
    <col min="1" max="1" width="31" bestFit="1" customWidth="1"/>
    <col min="2" max="6" width="25.28515625" customWidth="1"/>
  </cols>
  <sheetData>
    <row r="1" spans="1:6" ht="15.75" x14ac:dyDescent="0.25">
      <c r="A1" s="86" t="s">
        <v>133</v>
      </c>
      <c r="B1" s="86"/>
      <c r="C1" s="86"/>
      <c r="D1" s="86"/>
    </row>
    <row r="2" spans="1:6" ht="15.75" x14ac:dyDescent="0.25">
      <c r="A2" s="86" t="s">
        <v>134</v>
      </c>
      <c r="B2" s="86"/>
      <c r="C2" s="86"/>
      <c r="D2" s="86"/>
    </row>
    <row r="3" spans="1:6" ht="15.75" x14ac:dyDescent="0.25">
      <c r="A3" s="86" t="s">
        <v>135</v>
      </c>
      <c r="B3" s="86"/>
      <c r="C3" s="86"/>
      <c r="D3" s="86"/>
    </row>
    <row r="5" spans="1:6" ht="42" customHeight="1" x14ac:dyDescent="0.25">
      <c r="A5" s="89" t="s">
        <v>126</v>
      </c>
      <c r="B5" s="89"/>
      <c r="C5" s="89"/>
      <c r="D5" s="89"/>
      <c r="E5" s="89"/>
      <c r="F5" s="89"/>
    </row>
    <row r="6" spans="1:6" ht="18" customHeight="1" x14ac:dyDescent="0.25">
      <c r="A6" s="25"/>
      <c r="B6" s="25"/>
      <c r="C6" s="25"/>
      <c r="D6" s="25"/>
      <c r="E6" s="25"/>
      <c r="F6" s="25"/>
    </row>
    <row r="7" spans="1:6" ht="15.75" customHeight="1" x14ac:dyDescent="0.25">
      <c r="A7" s="89" t="s">
        <v>23</v>
      </c>
      <c r="B7" s="89"/>
      <c r="C7" s="89"/>
      <c r="D7" s="89"/>
      <c r="E7" s="89"/>
      <c r="F7" s="89"/>
    </row>
    <row r="8" spans="1:6" ht="18" x14ac:dyDescent="0.25">
      <c r="B8" s="25"/>
      <c r="C8" s="25"/>
      <c r="D8" s="25"/>
      <c r="E8" s="5"/>
      <c r="F8" s="5"/>
    </row>
    <row r="9" spans="1:6" ht="18" customHeight="1" x14ac:dyDescent="0.25">
      <c r="A9" s="89" t="s">
        <v>4</v>
      </c>
      <c r="B9" s="89"/>
      <c r="C9" s="89"/>
      <c r="D9" s="89"/>
      <c r="E9" s="89"/>
      <c r="F9" s="89"/>
    </row>
    <row r="10" spans="1:6" ht="18" x14ac:dyDescent="0.25">
      <c r="A10" s="25"/>
      <c r="B10" s="25"/>
      <c r="C10" s="25"/>
      <c r="D10" s="25"/>
      <c r="E10" s="5"/>
      <c r="F10" s="5"/>
    </row>
    <row r="11" spans="1:6" ht="15.75" customHeight="1" x14ac:dyDescent="0.25">
      <c r="A11" s="89" t="s">
        <v>45</v>
      </c>
      <c r="B11" s="89"/>
      <c r="C11" s="89"/>
      <c r="D11" s="89"/>
      <c r="E11" s="89"/>
      <c r="F11" s="89"/>
    </row>
    <row r="12" spans="1:6" ht="18" x14ac:dyDescent="0.25">
      <c r="A12" s="25"/>
      <c r="B12" s="25"/>
      <c r="C12" s="25"/>
      <c r="D12" s="25"/>
      <c r="E12" s="5"/>
      <c r="F12" s="5"/>
    </row>
    <row r="13" spans="1:6" ht="25.5" x14ac:dyDescent="0.25">
      <c r="A13" s="21" t="s">
        <v>47</v>
      </c>
      <c r="B13" s="3" t="s">
        <v>122</v>
      </c>
      <c r="C13" s="3" t="s">
        <v>123</v>
      </c>
      <c r="D13" s="3" t="s">
        <v>124</v>
      </c>
      <c r="E13" s="3" t="s">
        <v>120</v>
      </c>
      <c r="F13" s="3" t="s">
        <v>125</v>
      </c>
    </row>
    <row r="14" spans="1:6" x14ac:dyDescent="0.25">
      <c r="A14" s="40" t="s">
        <v>0</v>
      </c>
      <c r="B14" s="70">
        <f>B15+B18+B20+B22+B26</f>
        <v>6932711.8600000003</v>
      </c>
      <c r="C14" s="70">
        <f>C15+C18+C20+C22+C26</f>
        <v>7167600</v>
      </c>
      <c r="D14" s="70">
        <f>D15+D18+D20+D22+D26</f>
        <v>5410900</v>
      </c>
      <c r="E14" s="70">
        <f>E15+E18+E20+E22+E26</f>
        <v>10563500</v>
      </c>
      <c r="F14" s="70">
        <f>F15+F18+F20+F22+F26</f>
        <v>5118700</v>
      </c>
    </row>
    <row r="15" spans="1:6" x14ac:dyDescent="0.25">
      <c r="A15" s="26" t="s">
        <v>52</v>
      </c>
      <c r="B15" s="70">
        <f>B16+B17</f>
        <v>2881574.09</v>
      </c>
      <c r="C15" s="70">
        <f>C16+C17</f>
        <v>2673000</v>
      </c>
      <c r="D15" s="70">
        <f t="shared" ref="D15:F15" si="0">D16+D17</f>
        <v>1172500</v>
      </c>
      <c r="E15" s="70">
        <f t="shared" si="0"/>
        <v>7240500</v>
      </c>
      <c r="F15" s="70">
        <f t="shared" si="0"/>
        <v>1287700</v>
      </c>
    </row>
    <row r="16" spans="1:6" x14ac:dyDescent="0.25">
      <c r="A16" s="13" t="s">
        <v>53</v>
      </c>
      <c r="B16" s="9">
        <v>2777122.07</v>
      </c>
      <c r="C16" s="9">
        <v>2531000</v>
      </c>
      <c r="D16" s="9">
        <v>1027400</v>
      </c>
      <c r="E16" s="9">
        <v>7092600</v>
      </c>
      <c r="F16" s="9">
        <v>1132600</v>
      </c>
    </row>
    <row r="17" spans="1:6" x14ac:dyDescent="0.25">
      <c r="A17" s="13" t="s">
        <v>72</v>
      </c>
      <c r="B17" s="9">
        <v>104452.02</v>
      </c>
      <c r="C17" s="9">
        <v>142000</v>
      </c>
      <c r="D17" s="9">
        <v>145100</v>
      </c>
      <c r="E17" s="9">
        <v>147900</v>
      </c>
      <c r="F17" s="9">
        <v>155100</v>
      </c>
    </row>
    <row r="18" spans="1:6" x14ac:dyDescent="0.25">
      <c r="A18" s="26" t="s">
        <v>54</v>
      </c>
      <c r="B18" s="68">
        <f>B19</f>
        <v>15071.33</v>
      </c>
      <c r="C18" s="68">
        <f>C19</f>
        <v>31700</v>
      </c>
      <c r="D18" s="68">
        <f t="shared" ref="D18:F18" si="1">D19</f>
        <v>70000</v>
      </c>
      <c r="E18" s="68">
        <f t="shared" si="1"/>
        <v>38500</v>
      </c>
      <c r="F18" s="68">
        <f t="shared" si="1"/>
        <v>40000</v>
      </c>
    </row>
    <row r="19" spans="1:6" x14ac:dyDescent="0.25">
      <c r="A19" s="13" t="s">
        <v>73</v>
      </c>
      <c r="B19" s="9">
        <v>15071.33</v>
      </c>
      <c r="C19" s="9">
        <v>31700</v>
      </c>
      <c r="D19" s="9">
        <v>70000</v>
      </c>
      <c r="E19" s="9">
        <v>38500</v>
      </c>
      <c r="F19" s="9">
        <v>40000</v>
      </c>
    </row>
    <row r="20" spans="1:6" ht="25.5" x14ac:dyDescent="0.25">
      <c r="A20" s="11" t="s">
        <v>50</v>
      </c>
      <c r="B20" s="68">
        <f>B21</f>
        <v>6956.74</v>
      </c>
      <c r="C20" s="68">
        <f>C21</f>
        <v>700</v>
      </c>
      <c r="D20" s="68">
        <f t="shared" ref="D20:F20" si="2">D21</f>
        <v>900</v>
      </c>
      <c r="E20" s="68">
        <f t="shared" si="2"/>
        <v>1000</v>
      </c>
      <c r="F20" s="68">
        <f t="shared" si="2"/>
        <v>1000</v>
      </c>
    </row>
    <row r="21" spans="1:6" ht="25.5" x14ac:dyDescent="0.25">
      <c r="A21" s="18" t="s">
        <v>51</v>
      </c>
      <c r="B21" s="9">
        <v>6956.74</v>
      </c>
      <c r="C21" s="9">
        <v>700</v>
      </c>
      <c r="D21" s="9">
        <v>900</v>
      </c>
      <c r="E21" s="9">
        <v>1000</v>
      </c>
      <c r="F21" s="9">
        <v>1000</v>
      </c>
    </row>
    <row r="22" spans="1:6" x14ac:dyDescent="0.25">
      <c r="A22" s="40" t="s">
        <v>48</v>
      </c>
      <c r="B22" s="68">
        <f>B23+B24+B25</f>
        <v>4022670.84</v>
      </c>
      <c r="C22" s="68">
        <f>C23+C24+C25</f>
        <v>4449700</v>
      </c>
      <c r="D22" s="68">
        <f t="shared" ref="D22:F22" si="3">D23+D24+D25</f>
        <v>4158000</v>
      </c>
      <c r="E22" s="68">
        <f t="shared" si="3"/>
        <v>3273000</v>
      </c>
      <c r="F22" s="68">
        <f t="shared" si="3"/>
        <v>3779500</v>
      </c>
    </row>
    <row r="23" spans="1:6" x14ac:dyDescent="0.25">
      <c r="A23" s="13" t="s">
        <v>74</v>
      </c>
      <c r="B23" s="9">
        <v>6442</v>
      </c>
      <c r="C23" s="9">
        <v>31000</v>
      </c>
      <c r="D23" s="9">
        <v>1247500</v>
      </c>
      <c r="E23" s="9">
        <v>229000</v>
      </c>
      <c r="F23" s="10">
        <v>610000</v>
      </c>
    </row>
    <row r="24" spans="1:6" x14ac:dyDescent="0.25">
      <c r="A24" s="13" t="s">
        <v>49</v>
      </c>
      <c r="B24" s="9">
        <v>2607893.54</v>
      </c>
      <c r="C24" s="9">
        <v>3563700</v>
      </c>
      <c r="D24" s="9">
        <v>2910500</v>
      </c>
      <c r="E24" s="9">
        <v>3044000</v>
      </c>
      <c r="F24" s="10">
        <v>3169500</v>
      </c>
    </row>
    <row r="25" spans="1:6" x14ac:dyDescent="0.25">
      <c r="A25" s="13" t="s">
        <v>75</v>
      </c>
      <c r="B25" s="9">
        <v>1408335.3</v>
      </c>
      <c r="C25" s="9">
        <v>855000</v>
      </c>
      <c r="D25" s="9">
        <v>0</v>
      </c>
      <c r="E25" s="9">
        <v>0</v>
      </c>
      <c r="F25" s="10">
        <v>0</v>
      </c>
    </row>
    <row r="26" spans="1:6" x14ac:dyDescent="0.25">
      <c r="A26" s="40" t="s">
        <v>76</v>
      </c>
      <c r="B26" s="68">
        <f>B27</f>
        <v>6438.86</v>
      </c>
      <c r="C26" s="68">
        <f>C27</f>
        <v>12500</v>
      </c>
      <c r="D26" s="68">
        <f t="shared" ref="D26:F26" si="4">D27</f>
        <v>9500</v>
      </c>
      <c r="E26" s="68">
        <f t="shared" si="4"/>
        <v>10500</v>
      </c>
      <c r="F26" s="68">
        <f t="shared" si="4"/>
        <v>10500</v>
      </c>
    </row>
    <row r="27" spans="1:6" x14ac:dyDescent="0.25">
      <c r="A27" s="13" t="s">
        <v>77</v>
      </c>
      <c r="B27" s="9">
        <v>6438.86</v>
      </c>
      <c r="C27" s="9">
        <v>12500</v>
      </c>
      <c r="D27" s="9">
        <v>9500</v>
      </c>
      <c r="E27" s="9">
        <v>10500</v>
      </c>
      <c r="F27" s="10">
        <v>10500</v>
      </c>
    </row>
    <row r="30" spans="1:6" ht="15.75" customHeight="1" x14ac:dyDescent="0.25">
      <c r="A30" s="89" t="s">
        <v>46</v>
      </c>
      <c r="B30" s="89"/>
      <c r="C30" s="89"/>
      <c r="D30" s="89"/>
      <c r="E30" s="89"/>
      <c r="F30" s="89"/>
    </row>
    <row r="31" spans="1:6" ht="18" x14ac:dyDescent="0.25">
      <c r="A31" s="25"/>
      <c r="B31" s="25"/>
      <c r="C31" s="25"/>
      <c r="D31" s="25"/>
      <c r="E31" s="5"/>
      <c r="F31" s="5"/>
    </row>
    <row r="32" spans="1:6" ht="25.5" x14ac:dyDescent="0.25">
      <c r="A32" s="21" t="s">
        <v>47</v>
      </c>
      <c r="B32" s="3" t="s">
        <v>122</v>
      </c>
      <c r="C32" s="3" t="s">
        <v>123</v>
      </c>
      <c r="D32" s="3" t="s">
        <v>124</v>
      </c>
      <c r="E32" s="3" t="s">
        <v>120</v>
      </c>
      <c r="F32" s="3" t="s">
        <v>125</v>
      </c>
    </row>
    <row r="33" spans="1:6" x14ac:dyDescent="0.25">
      <c r="A33" s="40" t="s">
        <v>1</v>
      </c>
      <c r="B33" s="69">
        <f t="shared" ref="B33" si="5">B34+B37+B39+B41+B46</f>
        <v>6316554.71</v>
      </c>
      <c r="C33" s="69">
        <f t="shared" ref="C33:F33" si="6">C34+C37+C39+C41+C46</f>
        <v>7167600</v>
      </c>
      <c r="D33" s="69">
        <f t="shared" si="6"/>
        <v>5410900</v>
      </c>
      <c r="E33" s="69">
        <f t="shared" si="6"/>
        <v>10563500</v>
      </c>
      <c r="F33" s="69">
        <f t="shared" si="6"/>
        <v>5118700</v>
      </c>
    </row>
    <row r="34" spans="1:6" ht="15.75" customHeight="1" x14ac:dyDescent="0.25">
      <c r="A34" s="26" t="s">
        <v>52</v>
      </c>
      <c r="B34" s="68">
        <f>B35+B36</f>
        <v>2862323.14</v>
      </c>
      <c r="C34" s="68">
        <f t="shared" ref="C34:F34" si="7">C35+C36</f>
        <v>2673000</v>
      </c>
      <c r="D34" s="68">
        <f t="shared" si="7"/>
        <v>1172500</v>
      </c>
      <c r="E34" s="68">
        <f t="shared" si="7"/>
        <v>7240500</v>
      </c>
      <c r="F34" s="68">
        <f t="shared" si="7"/>
        <v>1287700</v>
      </c>
    </row>
    <row r="35" spans="1:6" x14ac:dyDescent="0.25">
      <c r="A35" s="13" t="s">
        <v>53</v>
      </c>
      <c r="B35" s="9">
        <v>2747003.62</v>
      </c>
      <c r="C35" s="9">
        <v>2531000</v>
      </c>
      <c r="D35" s="9">
        <v>1027400</v>
      </c>
      <c r="E35" s="9">
        <v>7092600</v>
      </c>
      <c r="F35" s="9">
        <v>1132600</v>
      </c>
    </row>
    <row r="36" spans="1:6" x14ac:dyDescent="0.25">
      <c r="A36" s="13" t="s">
        <v>72</v>
      </c>
      <c r="B36" s="8">
        <v>115319.52</v>
      </c>
      <c r="C36" s="8">
        <v>142000</v>
      </c>
      <c r="D36" s="8">
        <v>145100</v>
      </c>
      <c r="E36" s="8">
        <v>147900</v>
      </c>
      <c r="F36" s="8">
        <v>155100</v>
      </c>
    </row>
    <row r="37" spans="1:6" x14ac:dyDescent="0.25">
      <c r="A37" s="26" t="s">
        <v>54</v>
      </c>
      <c r="B37" s="68">
        <f>B38</f>
        <v>21328.9</v>
      </c>
      <c r="C37" s="68">
        <f t="shared" ref="C37:F37" si="8">C38</f>
        <v>31700</v>
      </c>
      <c r="D37" s="68">
        <f t="shared" si="8"/>
        <v>70000</v>
      </c>
      <c r="E37" s="68">
        <f t="shared" si="8"/>
        <v>38500</v>
      </c>
      <c r="F37" s="68">
        <f t="shared" si="8"/>
        <v>40000</v>
      </c>
    </row>
    <row r="38" spans="1:6" x14ac:dyDescent="0.25">
      <c r="A38" s="13" t="s">
        <v>55</v>
      </c>
      <c r="B38" s="9">
        <v>21328.9</v>
      </c>
      <c r="C38" s="9">
        <v>31700</v>
      </c>
      <c r="D38" s="9">
        <v>70000</v>
      </c>
      <c r="E38" s="9">
        <v>38500</v>
      </c>
      <c r="F38" s="10">
        <v>40000</v>
      </c>
    </row>
    <row r="39" spans="1:6" x14ac:dyDescent="0.25">
      <c r="A39" s="11" t="s">
        <v>50</v>
      </c>
      <c r="B39" s="68">
        <f>B40</f>
        <v>493.72</v>
      </c>
      <c r="C39" s="68">
        <f t="shared" ref="C39:F39" si="9">C40</f>
        <v>700</v>
      </c>
      <c r="D39" s="68">
        <f t="shared" si="9"/>
        <v>900</v>
      </c>
      <c r="E39" s="68">
        <f t="shared" si="9"/>
        <v>1000</v>
      </c>
      <c r="F39" s="68">
        <f t="shared" si="9"/>
        <v>1000</v>
      </c>
    </row>
    <row r="40" spans="1:6" ht="25.5" x14ac:dyDescent="0.25">
      <c r="A40" s="18" t="s">
        <v>51</v>
      </c>
      <c r="B40" s="9">
        <v>493.72</v>
      </c>
      <c r="C40" s="9">
        <v>700</v>
      </c>
      <c r="D40" s="9">
        <v>900</v>
      </c>
      <c r="E40" s="9">
        <v>1000</v>
      </c>
      <c r="F40" s="9">
        <v>1000</v>
      </c>
    </row>
    <row r="41" spans="1:6" x14ac:dyDescent="0.25">
      <c r="A41" s="40" t="s">
        <v>48</v>
      </c>
      <c r="B41" s="68">
        <f>SUM(B43:B45)</f>
        <v>3416760.81</v>
      </c>
      <c r="C41" s="68">
        <f>SUM(C43:C45)</f>
        <v>4449700</v>
      </c>
      <c r="D41" s="68">
        <f>SUM(D43:D45)</f>
        <v>4158000</v>
      </c>
      <c r="E41" s="68">
        <f t="shared" ref="E41:F41" si="10">SUM(E43:E45)</f>
        <v>3273000</v>
      </c>
      <c r="F41" s="68">
        <f t="shared" si="10"/>
        <v>3779500</v>
      </c>
    </row>
    <row r="42" spans="1:6" x14ac:dyDescent="0.25">
      <c r="A42" s="13" t="s">
        <v>74</v>
      </c>
      <c r="B42" s="9">
        <v>4334.96</v>
      </c>
      <c r="C42" s="9">
        <v>31000</v>
      </c>
      <c r="D42" s="9">
        <v>0</v>
      </c>
      <c r="E42" s="9">
        <v>0</v>
      </c>
      <c r="F42" s="10">
        <v>0</v>
      </c>
    </row>
    <row r="43" spans="1:6" x14ac:dyDescent="0.25">
      <c r="A43" s="13" t="s">
        <v>127</v>
      </c>
      <c r="B43" s="9">
        <v>4334.96</v>
      </c>
      <c r="C43" s="9">
        <v>31000</v>
      </c>
      <c r="D43" s="9">
        <v>1247500</v>
      </c>
      <c r="E43" s="9">
        <v>229000</v>
      </c>
      <c r="F43" s="10">
        <v>610000</v>
      </c>
    </row>
    <row r="44" spans="1:6" x14ac:dyDescent="0.25">
      <c r="A44" s="13" t="s">
        <v>49</v>
      </c>
      <c r="B44" s="9">
        <v>2518857.9300000002</v>
      </c>
      <c r="C44" s="9">
        <v>3563700</v>
      </c>
      <c r="D44" s="9">
        <v>2910500</v>
      </c>
      <c r="E44" s="9">
        <v>3044000</v>
      </c>
      <c r="F44" s="10">
        <v>3169500</v>
      </c>
    </row>
    <row r="45" spans="1:6" x14ac:dyDescent="0.25">
      <c r="A45" s="13" t="s">
        <v>75</v>
      </c>
      <c r="B45" s="9">
        <v>893567.92</v>
      </c>
      <c r="C45" s="9">
        <v>855000</v>
      </c>
      <c r="D45" s="9">
        <v>0</v>
      </c>
      <c r="E45" s="9">
        <v>0</v>
      </c>
      <c r="F45" s="10">
        <v>0</v>
      </c>
    </row>
    <row r="46" spans="1:6" x14ac:dyDescent="0.25">
      <c r="A46" s="40" t="s">
        <v>76</v>
      </c>
      <c r="B46" s="68">
        <f>B47</f>
        <v>15648.14</v>
      </c>
      <c r="C46" s="68">
        <f t="shared" ref="C46:F46" si="11">C47</f>
        <v>12500</v>
      </c>
      <c r="D46" s="68">
        <f t="shared" si="11"/>
        <v>9500</v>
      </c>
      <c r="E46" s="68">
        <f t="shared" si="11"/>
        <v>10500</v>
      </c>
      <c r="F46" s="68">
        <f t="shared" si="11"/>
        <v>10500</v>
      </c>
    </row>
    <row r="47" spans="1:6" x14ac:dyDescent="0.25">
      <c r="A47" s="13" t="s">
        <v>77</v>
      </c>
      <c r="B47" s="9">
        <v>15648.14</v>
      </c>
      <c r="C47" s="9">
        <v>12500</v>
      </c>
      <c r="D47" s="9">
        <v>9500</v>
      </c>
      <c r="E47" s="9">
        <v>10500</v>
      </c>
      <c r="F47" s="10">
        <v>10500</v>
      </c>
    </row>
    <row r="48" spans="1:6" x14ac:dyDescent="0.25">
      <c r="B48" s="71"/>
    </row>
  </sheetData>
  <mergeCells count="5">
    <mergeCell ref="A5:F5"/>
    <mergeCell ref="A7:F7"/>
    <mergeCell ref="A9:F9"/>
    <mergeCell ref="A11:F11"/>
    <mergeCell ref="A30:F30"/>
  </mergeCells>
  <pageMargins left="0.7" right="0.7" top="0.75" bottom="0.75" header="0.3" footer="0.3"/>
  <pageSetup paperSize="9" scale="61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>
      <selection activeCell="A9" sqref="A9:F9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15.75" x14ac:dyDescent="0.25">
      <c r="A1" s="86" t="s">
        <v>133</v>
      </c>
      <c r="B1" s="86"/>
      <c r="C1" s="86"/>
      <c r="D1" s="86"/>
    </row>
    <row r="2" spans="1:6" ht="15.75" x14ac:dyDescent="0.25">
      <c r="A2" s="86" t="s">
        <v>134</v>
      </c>
      <c r="B2" s="86"/>
      <c r="C2" s="86"/>
      <c r="D2" s="86"/>
    </row>
    <row r="3" spans="1:6" ht="15.75" x14ac:dyDescent="0.25">
      <c r="A3" s="86" t="s">
        <v>135</v>
      </c>
      <c r="B3" s="86"/>
      <c r="C3" s="86"/>
      <c r="D3" s="86"/>
    </row>
    <row r="5" spans="1:6" ht="42" customHeight="1" x14ac:dyDescent="0.25">
      <c r="A5" s="89" t="s">
        <v>126</v>
      </c>
      <c r="B5" s="89"/>
      <c r="C5" s="89"/>
      <c r="D5" s="89"/>
      <c r="E5" s="89"/>
      <c r="F5" s="89"/>
    </row>
    <row r="6" spans="1:6" ht="18" customHeight="1" x14ac:dyDescent="0.25">
      <c r="A6" s="4"/>
      <c r="B6" s="4"/>
      <c r="C6" s="4"/>
      <c r="D6" s="4"/>
      <c r="E6" s="4"/>
      <c r="F6" s="4"/>
    </row>
    <row r="7" spans="1:6" ht="15.75" x14ac:dyDescent="0.25">
      <c r="A7" s="89" t="s">
        <v>23</v>
      </c>
      <c r="B7" s="89"/>
      <c r="C7" s="89"/>
      <c r="D7" s="89"/>
      <c r="E7" s="90"/>
      <c r="F7" s="90"/>
    </row>
    <row r="8" spans="1:6" ht="18" x14ac:dyDescent="0.25">
      <c r="A8" s="4"/>
      <c r="B8" s="4"/>
      <c r="C8" s="4"/>
      <c r="D8" s="4"/>
      <c r="E8" s="5"/>
      <c r="F8" s="5"/>
    </row>
    <row r="9" spans="1:6" ht="18" customHeight="1" x14ac:dyDescent="0.25">
      <c r="A9" s="89" t="s">
        <v>4</v>
      </c>
      <c r="B9" s="91"/>
      <c r="C9" s="91"/>
      <c r="D9" s="91"/>
      <c r="E9" s="91"/>
      <c r="F9" s="91"/>
    </row>
    <row r="10" spans="1:6" ht="18" x14ac:dyDescent="0.25">
      <c r="A10" s="4"/>
      <c r="B10" s="4"/>
      <c r="C10" s="4"/>
      <c r="D10" s="4"/>
      <c r="E10" s="5"/>
      <c r="F10" s="5"/>
    </row>
    <row r="11" spans="1:6" ht="15.75" x14ac:dyDescent="0.25">
      <c r="A11" s="89" t="s">
        <v>14</v>
      </c>
      <c r="B11" s="110"/>
      <c r="C11" s="110"/>
      <c r="D11" s="110"/>
      <c r="E11" s="110"/>
      <c r="F11" s="110"/>
    </row>
    <row r="12" spans="1:6" ht="18" x14ac:dyDescent="0.25">
      <c r="A12" s="4"/>
      <c r="B12" s="4"/>
      <c r="C12" s="4"/>
      <c r="D12" s="4"/>
      <c r="E12" s="5"/>
      <c r="F12" s="5"/>
    </row>
    <row r="13" spans="1:6" ht="25.5" x14ac:dyDescent="0.25">
      <c r="A13" s="21" t="s">
        <v>47</v>
      </c>
      <c r="B13" s="3" t="s">
        <v>122</v>
      </c>
      <c r="C13" s="3" t="s">
        <v>123</v>
      </c>
      <c r="D13" s="3" t="s">
        <v>124</v>
      </c>
      <c r="E13" s="3" t="s">
        <v>120</v>
      </c>
      <c r="F13" s="3" t="s">
        <v>125</v>
      </c>
    </row>
    <row r="14" spans="1:6" ht="15.75" customHeight="1" x14ac:dyDescent="0.25">
      <c r="A14" s="11" t="s">
        <v>15</v>
      </c>
      <c r="B14" s="9">
        <v>6316554.7199999997</v>
      </c>
      <c r="C14" s="9">
        <f>C15</f>
        <v>7167600</v>
      </c>
      <c r="D14" s="9">
        <v>5410900</v>
      </c>
      <c r="E14" s="9">
        <v>10560600</v>
      </c>
      <c r="F14" s="9">
        <v>5118700</v>
      </c>
    </row>
    <row r="15" spans="1:6" ht="15.75" customHeight="1" x14ac:dyDescent="0.25">
      <c r="A15" s="11" t="s">
        <v>16</v>
      </c>
      <c r="B15" s="9">
        <v>6316554.7199999997</v>
      </c>
      <c r="C15" s="9">
        <f>C17</f>
        <v>7167600</v>
      </c>
      <c r="D15" s="9">
        <v>5410900</v>
      </c>
      <c r="E15" s="9">
        <v>10560600</v>
      </c>
      <c r="F15" s="9">
        <v>5118700</v>
      </c>
    </row>
    <row r="16" spans="1:6" ht="25.5" x14ac:dyDescent="0.25">
      <c r="A16" s="18" t="s">
        <v>17</v>
      </c>
      <c r="B16" s="9"/>
      <c r="C16" s="9"/>
      <c r="D16" s="9"/>
      <c r="E16" s="9"/>
      <c r="F16" s="9"/>
    </row>
    <row r="17" spans="1:6" x14ac:dyDescent="0.25">
      <c r="A17" s="17" t="s">
        <v>71</v>
      </c>
      <c r="B17" s="9">
        <v>6316554.7199999997</v>
      </c>
      <c r="C17" s="9">
        <v>7167600</v>
      </c>
      <c r="D17" s="9">
        <v>5410900</v>
      </c>
      <c r="E17" s="9">
        <v>10560600</v>
      </c>
      <c r="F17" s="9">
        <v>5118700</v>
      </c>
    </row>
    <row r="18" spans="1:6" x14ac:dyDescent="0.25">
      <c r="A18" s="11" t="s">
        <v>18</v>
      </c>
      <c r="B18" s="9"/>
      <c r="C18" s="9"/>
      <c r="D18" s="9"/>
      <c r="E18" s="9"/>
      <c r="F18" s="10"/>
    </row>
    <row r="19" spans="1:6" ht="25.5" x14ac:dyDescent="0.25">
      <c r="A19" s="19" t="s">
        <v>19</v>
      </c>
      <c r="B19" s="9"/>
      <c r="C19" s="9"/>
      <c r="D19" s="9"/>
      <c r="E19" s="9"/>
      <c r="F19" s="10"/>
    </row>
  </sheetData>
  <mergeCells count="4">
    <mergeCell ref="A5:F5"/>
    <mergeCell ref="A7:F7"/>
    <mergeCell ref="A9:F9"/>
    <mergeCell ref="A11:F11"/>
  </mergeCells>
  <pageMargins left="0.7" right="0.7" top="0.75" bottom="0.75" header="0.3" footer="0.3"/>
  <pageSetup paperSize="9" scale="79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>
      <selection sqref="A1:D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15.75" x14ac:dyDescent="0.25">
      <c r="A1" s="86" t="s">
        <v>133</v>
      </c>
      <c r="B1" s="86"/>
      <c r="C1" s="86"/>
      <c r="D1" s="86"/>
    </row>
    <row r="2" spans="1:8" ht="15.75" x14ac:dyDescent="0.25">
      <c r="A2" s="86" t="s">
        <v>134</v>
      </c>
      <c r="B2" s="86"/>
      <c r="C2" s="86"/>
      <c r="D2" s="86"/>
    </row>
    <row r="3" spans="1:8" ht="15.75" x14ac:dyDescent="0.25">
      <c r="A3" s="86" t="s">
        <v>135</v>
      </c>
      <c r="B3" s="86"/>
      <c r="C3" s="86"/>
      <c r="D3" s="86"/>
    </row>
    <row r="5" spans="1:8" ht="42" customHeight="1" x14ac:dyDescent="0.25">
      <c r="A5" s="89" t="s">
        <v>126</v>
      </c>
      <c r="B5" s="89"/>
      <c r="C5" s="89"/>
      <c r="D5" s="89"/>
      <c r="E5" s="89"/>
      <c r="F5" s="89"/>
      <c r="G5" s="89"/>
      <c r="H5" s="89"/>
    </row>
    <row r="6" spans="1:8" ht="18" customHeight="1" x14ac:dyDescent="0.25">
      <c r="A6" s="4"/>
      <c r="B6" s="4"/>
      <c r="C6" s="4"/>
      <c r="D6" s="4"/>
      <c r="E6" s="4"/>
      <c r="F6" s="4"/>
      <c r="G6" s="4"/>
      <c r="H6" s="4"/>
    </row>
    <row r="7" spans="1:8" ht="15.75" customHeight="1" x14ac:dyDescent="0.25">
      <c r="A7" s="89" t="s">
        <v>23</v>
      </c>
      <c r="B7" s="89"/>
      <c r="C7" s="89"/>
      <c r="D7" s="89"/>
      <c r="E7" s="89"/>
      <c r="F7" s="89"/>
      <c r="G7" s="89"/>
      <c r="H7" s="89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18" customHeight="1" x14ac:dyDescent="0.25">
      <c r="A9" s="89" t="s">
        <v>56</v>
      </c>
      <c r="B9" s="89"/>
      <c r="C9" s="89"/>
      <c r="D9" s="89"/>
      <c r="E9" s="89"/>
      <c r="F9" s="89"/>
      <c r="G9" s="89"/>
      <c r="H9" s="89"/>
    </row>
    <row r="10" spans="1:8" ht="18" x14ac:dyDescent="0.25">
      <c r="A10" s="4"/>
      <c r="B10" s="4"/>
      <c r="C10" s="4"/>
      <c r="D10" s="4"/>
      <c r="E10" s="4"/>
      <c r="F10" s="4"/>
      <c r="G10" s="5"/>
      <c r="H10" s="5"/>
    </row>
    <row r="11" spans="1:8" ht="25.5" x14ac:dyDescent="0.25">
      <c r="A11" s="21" t="s">
        <v>5</v>
      </c>
      <c r="B11" s="20" t="s">
        <v>6</v>
      </c>
      <c r="C11" s="3" t="s">
        <v>35</v>
      </c>
      <c r="D11" s="3" t="s">
        <v>122</v>
      </c>
      <c r="E11" s="3" t="s">
        <v>123</v>
      </c>
      <c r="F11" s="3" t="s">
        <v>124</v>
      </c>
      <c r="G11" s="3" t="s">
        <v>120</v>
      </c>
      <c r="H11" s="3" t="s">
        <v>125</v>
      </c>
    </row>
    <row r="12" spans="1:8" x14ac:dyDescent="0.25">
      <c r="A12" s="38"/>
      <c r="B12" s="39"/>
      <c r="C12" s="37" t="s">
        <v>58</v>
      </c>
      <c r="D12" s="39"/>
      <c r="E12" s="38"/>
      <c r="F12" s="38"/>
      <c r="G12" s="38"/>
      <c r="H12" s="38"/>
    </row>
    <row r="13" spans="1:8" ht="25.5" x14ac:dyDescent="0.25">
      <c r="A13" s="11">
        <v>8</v>
      </c>
      <c r="B13" s="11"/>
      <c r="C13" s="11" t="s">
        <v>20</v>
      </c>
      <c r="D13" s="8"/>
      <c r="E13" s="9"/>
      <c r="F13" s="9"/>
      <c r="G13" s="9"/>
      <c r="H13" s="9"/>
    </row>
    <row r="14" spans="1:8" x14ac:dyDescent="0.25">
      <c r="A14" s="11"/>
      <c r="B14" s="16">
        <v>84</v>
      </c>
      <c r="C14" s="16" t="s">
        <v>27</v>
      </c>
      <c r="D14" s="8"/>
      <c r="E14" s="9"/>
      <c r="F14" s="9"/>
      <c r="G14" s="9"/>
      <c r="H14" s="9"/>
    </row>
    <row r="15" spans="1:8" x14ac:dyDescent="0.25">
      <c r="A15" s="11"/>
      <c r="B15" s="16"/>
      <c r="C15" s="41"/>
      <c r="D15" s="8"/>
      <c r="E15" s="9"/>
      <c r="F15" s="9"/>
      <c r="G15" s="9"/>
      <c r="H15" s="9"/>
    </row>
    <row r="16" spans="1:8" x14ac:dyDescent="0.25">
      <c r="A16" s="11"/>
      <c r="B16" s="16"/>
      <c r="C16" s="37" t="s">
        <v>61</v>
      </c>
      <c r="D16" s="8"/>
      <c r="E16" s="9"/>
      <c r="F16" s="9"/>
      <c r="G16" s="9"/>
      <c r="H16" s="9"/>
    </row>
    <row r="17" spans="1:8" ht="25.5" x14ac:dyDescent="0.25">
      <c r="A17" s="14">
        <v>5</v>
      </c>
      <c r="B17" s="15"/>
      <c r="C17" s="26" t="s">
        <v>21</v>
      </c>
      <c r="D17" s="8"/>
      <c r="E17" s="9"/>
      <c r="F17" s="9"/>
      <c r="G17" s="9"/>
      <c r="H17" s="9"/>
    </row>
    <row r="18" spans="1:8" ht="25.5" x14ac:dyDescent="0.25">
      <c r="A18" s="16"/>
      <c r="B18" s="16">
        <v>54</v>
      </c>
      <c r="C18" s="27" t="s">
        <v>28</v>
      </c>
      <c r="D18" s="8"/>
      <c r="E18" s="9"/>
      <c r="F18" s="9"/>
      <c r="G18" s="9"/>
      <c r="H18" s="10"/>
    </row>
  </sheetData>
  <mergeCells count="3">
    <mergeCell ref="A5:H5"/>
    <mergeCell ref="A7:H7"/>
    <mergeCell ref="A9:H9"/>
  </mergeCells>
  <pageMargins left="0.7" right="0.7" top="0.75" bottom="0.75" header="0.3" footer="0.3"/>
  <pageSetup paperSize="9" scale="78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workbookViewId="0">
      <selection activeCell="A6" sqref="A6"/>
    </sheetView>
  </sheetViews>
  <sheetFormatPr defaultRowHeight="15" x14ac:dyDescent="0.25"/>
  <cols>
    <col min="1" max="6" width="25.28515625" customWidth="1"/>
  </cols>
  <sheetData>
    <row r="1" spans="1:6" ht="15.75" x14ac:dyDescent="0.25">
      <c r="A1" s="86" t="s">
        <v>133</v>
      </c>
      <c r="B1" s="86"/>
      <c r="C1" s="86"/>
      <c r="D1" s="86"/>
    </row>
    <row r="2" spans="1:6" ht="15.75" x14ac:dyDescent="0.25">
      <c r="A2" s="86" t="s">
        <v>134</v>
      </c>
      <c r="B2" s="86"/>
      <c r="C2" s="86"/>
      <c r="D2" s="86"/>
    </row>
    <row r="3" spans="1:6" ht="15.75" x14ac:dyDescent="0.25">
      <c r="A3" s="86" t="s">
        <v>135</v>
      </c>
      <c r="B3" s="86"/>
      <c r="C3" s="86"/>
      <c r="D3" s="86"/>
    </row>
    <row r="4" spans="1:6" ht="15.75" x14ac:dyDescent="0.25">
      <c r="A4" s="86"/>
      <c r="B4" s="86"/>
      <c r="C4" s="86"/>
      <c r="D4" s="86"/>
    </row>
    <row r="5" spans="1:6" ht="42" customHeight="1" x14ac:dyDescent="0.25">
      <c r="A5" s="89" t="s">
        <v>126</v>
      </c>
      <c r="B5" s="89"/>
      <c r="C5" s="89"/>
      <c r="D5" s="89"/>
      <c r="E5" s="89"/>
      <c r="F5" s="89"/>
    </row>
    <row r="6" spans="1:6" ht="18" customHeight="1" x14ac:dyDescent="0.25">
      <c r="A6" s="25"/>
      <c r="B6" s="25"/>
      <c r="C6" s="25"/>
      <c r="D6" s="25"/>
      <c r="E6" s="25"/>
      <c r="F6" s="25"/>
    </row>
    <row r="7" spans="1:6" ht="15.75" customHeight="1" x14ac:dyDescent="0.25">
      <c r="A7" s="89" t="s">
        <v>23</v>
      </c>
      <c r="B7" s="89"/>
      <c r="C7" s="89"/>
      <c r="D7" s="89"/>
      <c r="E7" s="89"/>
      <c r="F7" s="89"/>
    </row>
    <row r="8" spans="1:6" ht="18" x14ac:dyDescent="0.25">
      <c r="A8" s="25"/>
      <c r="B8" s="25"/>
      <c r="C8" s="25"/>
      <c r="D8" s="25"/>
      <c r="E8" s="5"/>
      <c r="F8" s="5"/>
    </row>
    <row r="9" spans="1:6" ht="18" customHeight="1" x14ac:dyDescent="0.25">
      <c r="A9" s="89" t="s">
        <v>57</v>
      </c>
      <c r="B9" s="89"/>
      <c r="C9" s="89"/>
      <c r="D9" s="89"/>
      <c r="E9" s="89"/>
      <c r="F9" s="89"/>
    </row>
    <row r="10" spans="1:6" ht="18" x14ac:dyDescent="0.25">
      <c r="A10" s="25"/>
      <c r="B10" s="25"/>
      <c r="C10" s="25"/>
      <c r="D10" s="25"/>
      <c r="E10" s="5"/>
      <c r="F10" s="5"/>
    </row>
    <row r="11" spans="1:6" ht="25.5" x14ac:dyDescent="0.25">
      <c r="A11" s="20" t="s">
        <v>47</v>
      </c>
      <c r="B11" s="3" t="s">
        <v>122</v>
      </c>
      <c r="C11" s="3" t="s">
        <v>123</v>
      </c>
      <c r="D11" s="3" t="s">
        <v>124</v>
      </c>
      <c r="E11" s="3" t="s">
        <v>120</v>
      </c>
      <c r="F11" s="3" t="s">
        <v>125</v>
      </c>
    </row>
    <row r="12" spans="1:6" x14ac:dyDescent="0.25">
      <c r="A12" s="11" t="s">
        <v>58</v>
      </c>
      <c r="B12" s="8"/>
      <c r="C12" s="9"/>
      <c r="D12" s="9"/>
      <c r="E12" s="9"/>
      <c r="F12" s="9"/>
    </row>
    <row r="13" spans="1:6" ht="25.5" x14ac:dyDescent="0.25">
      <c r="A13" s="11" t="s">
        <v>59</v>
      </c>
      <c r="B13" s="8"/>
      <c r="C13" s="9"/>
      <c r="D13" s="9"/>
      <c r="E13" s="9"/>
      <c r="F13" s="9"/>
    </row>
    <row r="14" spans="1:6" ht="25.5" x14ac:dyDescent="0.25">
      <c r="A14" s="18" t="s">
        <v>60</v>
      </c>
      <c r="B14" s="8"/>
      <c r="C14" s="9"/>
      <c r="D14" s="9"/>
      <c r="E14" s="9"/>
      <c r="F14" s="9"/>
    </row>
    <row r="15" spans="1:6" x14ac:dyDescent="0.25">
      <c r="A15" s="18"/>
      <c r="B15" s="8"/>
      <c r="C15" s="9"/>
      <c r="D15" s="9"/>
      <c r="E15" s="9"/>
      <c r="F15" s="9"/>
    </row>
    <row r="16" spans="1:6" x14ac:dyDescent="0.25">
      <c r="A16" s="11" t="s">
        <v>61</v>
      </c>
      <c r="B16" s="8"/>
      <c r="C16" s="9"/>
      <c r="D16" s="9"/>
      <c r="E16" s="9"/>
      <c r="F16" s="9"/>
    </row>
    <row r="17" spans="1:6" x14ac:dyDescent="0.25">
      <c r="A17" s="26" t="s">
        <v>52</v>
      </c>
      <c r="B17" s="8"/>
      <c r="C17" s="9"/>
      <c r="D17" s="9"/>
      <c r="E17" s="9"/>
      <c r="F17" s="9"/>
    </row>
    <row r="18" spans="1:6" x14ac:dyDescent="0.25">
      <c r="A18" s="13" t="s">
        <v>53</v>
      </c>
      <c r="B18" s="8"/>
      <c r="C18" s="9"/>
      <c r="D18" s="9"/>
      <c r="E18" s="9"/>
      <c r="F18" s="10"/>
    </row>
    <row r="19" spans="1:6" x14ac:dyDescent="0.25">
      <c r="A19" s="26" t="s">
        <v>54</v>
      </c>
      <c r="B19" s="8"/>
      <c r="C19" s="9"/>
      <c r="D19" s="9"/>
      <c r="E19" s="9"/>
      <c r="F19" s="10"/>
    </row>
    <row r="20" spans="1:6" x14ac:dyDescent="0.25">
      <c r="A20" s="13" t="s">
        <v>55</v>
      </c>
      <c r="B20" s="8"/>
      <c r="C20" s="9"/>
      <c r="D20" s="9"/>
      <c r="E20" s="9"/>
      <c r="F20" s="10"/>
    </row>
  </sheetData>
  <mergeCells count="3">
    <mergeCell ref="A5:F5"/>
    <mergeCell ref="A7:F7"/>
    <mergeCell ref="A9:F9"/>
  </mergeCells>
  <pageMargins left="0.7" right="0.7" top="0.75" bottom="0.75" header="0.3" footer="0.3"/>
  <pageSetup paperSize="9" scale="86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view="pageBreakPreview" topLeftCell="A19" zoomScale="90" zoomScaleNormal="100" zoomScaleSheetLayoutView="90" workbookViewId="0">
      <selection sqref="A1:D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1" customWidth="1"/>
    <col min="4" max="4" width="30" customWidth="1"/>
    <col min="5" max="9" width="25.28515625" customWidth="1"/>
  </cols>
  <sheetData>
    <row r="1" spans="1:9" ht="15.75" x14ac:dyDescent="0.25">
      <c r="A1" s="86" t="s">
        <v>133</v>
      </c>
      <c r="B1" s="86"/>
      <c r="C1" s="86"/>
      <c r="D1" s="86"/>
    </row>
    <row r="2" spans="1:9" ht="15.75" x14ac:dyDescent="0.25">
      <c r="A2" s="86" t="s">
        <v>134</v>
      </c>
      <c r="B2" s="86"/>
      <c r="C2" s="86"/>
      <c r="D2" s="86"/>
    </row>
    <row r="3" spans="1:9" ht="15.75" x14ac:dyDescent="0.25">
      <c r="A3" s="86" t="s">
        <v>135</v>
      </c>
      <c r="B3" s="86"/>
      <c r="C3" s="86"/>
      <c r="D3" s="86"/>
    </row>
    <row r="4" spans="1:9" ht="42" customHeight="1" x14ac:dyDescent="0.25">
      <c r="A4" s="89" t="s">
        <v>126</v>
      </c>
      <c r="B4" s="89"/>
      <c r="C4" s="89"/>
      <c r="D4" s="89"/>
      <c r="E4" s="89"/>
      <c r="F4" s="89"/>
      <c r="G4" s="89"/>
      <c r="H4" s="89"/>
      <c r="I4" s="89"/>
    </row>
    <row r="5" spans="1:9" ht="18" x14ac:dyDescent="0.25">
      <c r="A5" s="4"/>
      <c r="B5" s="4"/>
      <c r="C5" s="4"/>
      <c r="D5" s="4"/>
      <c r="E5" s="4"/>
      <c r="F5" s="4"/>
      <c r="G5" s="4"/>
      <c r="H5" s="5"/>
      <c r="I5" s="5"/>
    </row>
    <row r="6" spans="1:9" ht="18" customHeight="1" x14ac:dyDescent="0.25">
      <c r="A6" s="89" t="s">
        <v>22</v>
      </c>
      <c r="B6" s="91"/>
      <c r="C6" s="91"/>
      <c r="D6" s="91"/>
      <c r="E6" s="91"/>
      <c r="F6" s="91"/>
      <c r="G6" s="91"/>
      <c r="H6" s="91"/>
      <c r="I6" s="91"/>
    </row>
    <row r="7" spans="1:9" ht="18" x14ac:dyDescent="0.25">
      <c r="A7" s="4"/>
      <c r="B7" s="4"/>
      <c r="C7" s="4"/>
      <c r="D7" s="4"/>
      <c r="E7" s="4"/>
      <c r="F7" s="4"/>
      <c r="G7" s="4"/>
      <c r="H7" s="5"/>
      <c r="I7" s="5"/>
    </row>
    <row r="8" spans="1:9" ht="25.5" x14ac:dyDescent="0.25">
      <c r="A8" s="126" t="s">
        <v>24</v>
      </c>
      <c r="B8" s="127"/>
      <c r="C8" s="128"/>
      <c r="D8" s="20" t="s">
        <v>25</v>
      </c>
      <c r="E8" s="3" t="s">
        <v>122</v>
      </c>
      <c r="F8" s="3" t="s">
        <v>123</v>
      </c>
      <c r="G8" s="3" t="s">
        <v>124</v>
      </c>
      <c r="H8" s="3" t="s">
        <v>120</v>
      </c>
      <c r="I8" s="3" t="s">
        <v>125</v>
      </c>
    </row>
    <row r="9" spans="1:9" ht="34.5" customHeight="1" x14ac:dyDescent="0.25">
      <c r="A9" s="120" t="s">
        <v>112</v>
      </c>
      <c r="B9" s="121"/>
      <c r="C9" s="122"/>
      <c r="D9" s="76" t="s">
        <v>113</v>
      </c>
      <c r="E9" s="8"/>
      <c r="F9" s="9"/>
      <c r="G9" s="9"/>
      <c r="H9" s="9"/>
      <c r="I9" s="9"/>
    </row>
    <row r="10" spans="1:9" ht="15" customHeight="1" x14ac:dyDescent="0.25">
      <c r="A10" s="123" t="s">
        <v>86</v>
      </c>
      <c r="B10" s="124"/>
      <c r="C10" s="125"/>
      <c r="D10" s="81" t="s">
        <v>87</v>
      </c>
      <c r="E10" s="85"/>
      <c r="F10" s="82"/>
      <c r="G10" s="82"/>
      <c r="H10" s="82"/>
      <c r="I10" s="82"/>
    </row>
    <row r="11" spans="1:9" ht="15" customHeight="1" x14ac:dyDescent="0.25">
      <c r="A11" s="111" t="s">
        <v>88</v>
      </c>
      <c r="B11" s="112"/>
      <c r="C11" s="113"/>
      <c r="D11" s="77" t="s">
        <v>89</v>
      </c>
      <c r="E11" s="68">
        <f>E12</f>
        <v>4326.5</v>
      </c>
      <c r="F11" s="68">
        <f t="shared" ref="F11:I12" si="0">F12</f>
        <v>33700</v>
      </c>
      <c r="G11" s="68">
        <f t="shared" si="0"/>
        <v>59500</v>
      </c>
      <c r="H11" s="68">
        <f t="shared" si="0"/>
        <v>60700</v>
      </c>
      <c r="I11" s="68">
        <f t="shared" si="0"/>
        <v>63700</v>
      </c>
    </row>
    <row r="12" spans="1:9" ht="15" customHeight="1" x14ac:dyDescent="0.25">
      <c r="A12" s="62">
        <v>3</v>
      </c>
      <c r="B12" s="63"/>
      <c r="C12" s="64"/>
      <c r="D12" s="64" t="s">
        <v>10</v>
      </c>
      <c r="E12" s="9">
        <f>E13</f>
        <v>4326.5</v>
      </c>
      <c r="F12" s="9">
        <f>F13</f>
        <v>33700</v>
      </c>
      <c r="G12" s="9">
        <f t="shared" si="0"/>
        <v>59500</v>
      </c>
      <c r="H12" s="9">
        <f t="shared" si="0"/>
        <v>60700</v>
      </c>
      <c r="I12" s="9">
        <f t="shared" si="0"/>
        <v>63700</v>
      </c>
    </row>
    <row r="13" spans="1:9" x14ac:dyDescent="0.25">
      <c r="A13" s="117">
        <v>32</v>
      </c>
      <c r="B13" s="118"/>
      <c r="C13" s="119"/>
      <c r="D13" s="64" t="s">
        <v>26</v>
      </c>
      <c r="E13" s="9">
        <v>4326.5</v>
      </c>
      <c r="F13" s="9">
        <v>33700</v>
      </c>
      <c r="G13" s="9">
        <v>59500</v>
      </c>
      <c r="H13" s="9">
        <v>60700</v>
      </c>
      <c r="I13" s="10">
        <v>63700</v>
      </c>
    </row>
    <row r="14" spans="1:9" ht="15" customHeight="1" x14ac:dyDescent="0.25">
      <c r="A14" s="111" t="s">
        <v>90</v>
      </c>
      <c r="B14" s="112"/>
      <c r="C14" s="113"/>
      <c r="D14" s="75" t="s">
        <v>91</v>
      </c>
      <c r="E14" s="68">
        <f>E15</f>
        <v>115319.52</v>
      </c>
      <c r="F14" s="68">
        <f t="shared" ref="F14:I14" si="1">F15</f>
        <v>137400</v>
      </c>
      <c r="G14" s="68">
        <f t="shared" si="1"/>
        <v>140500</v>
      </c>
      <c r="H14" s="68">
        <f t="shared" si="1"/>
        <v>143200</v>
      </c>
      <c r="I14" s="68">
        <f t="shared" si="1"/>
        <v>150100</v>
      </c>
    </row>
    <row r="15" spans="1:9" ht="14.25" customHeight="1" x14ac:dyDescent="0.25">
      <c r="A15" s="114">
        <v>3</v>
      </c>
      <c r="B15" s="115"/>
      <c r="C15" s="116"/>
      <c r="D15" s="64" t="s">
        <v>10</v>
      </c>
      <c r="E15" s="9">
        <f>E16+E17</f>
        <v>115319.52</v>
      </c>
      <c r="F15" s="9">
        <f>F16+F17</f>
        <v>137400</v>
      </c>
      <c r="G15" s="9">
        <f t="shared" ref="G15:I15" si="2">G16+G17</f>
        <v>140500</v>
      </c>
      <c r="H15" s="9">
        <f t="shared" si="2"/>
        <v>143200</v>
      </c>
      <c r="I15" s="9">
        <f t="shared" si="2"/>
        <v>150100</v>
      </c>
    </row>
    <row r="16" spans="1:9" ht="15" customHeight="1" x14ac:dyDescent="0.25">
      <c r="A16" s="117">
        <v>32</v>
      </c>
      <c r="B16" s="118"/>
      <c r="C16" s="119"/>
      <c r="D16" s="64" t="s">
        <v>26</v>
      </c>
      <c r="E16" s="9">
        <v>114164.91</v>
      </c>
      <c r="F16" s="9">
        <v>136400</v>
      </c>
      <c r="G16" s="9">
        <v>139500</v>
      </c>
      <c r="H16" s="9">
        <v>142200</v>
      </c>
      <c r="I16" s="9">
        <v>149100</v>
      </c>
    </row>
    <row r="17" spans="1:9" ht="15" customHeight="1" x14ac:dyDescent="0.25">
      <c r="A17" s="117">
        <v>34</v>
      </c>
      <c r="B17" s="118"/>
      <c r="C17" s="119"/>
      <c r="D17" s="64" t="s">
        <v>81</v>
      </c>
      <c r="E17" s="9">
        <v>1154.6099999999999</v>
      </c>
      <c r="F17" s="9">
        <v>1000</v>
      </c>
      <c r="G17" s="9">
        <v>1000</v>
      </c>
      <c r="H17" s="9">
        <v>1000</v>
      </c>
      <c r="I17" s="9">
        <v>1000</v>
      </c>
    </row>
    <row r="18" spans="1:9" x14ac:dyDescent="0.25">
      <c r="A18" s="111" t="s">
        <v>92</v>
      </c>
      <c r="B18" s="112"/>
      <c r="C18" s="113"/>
      <c r="D18" s="75" t="s">
        <v>93</v>
      </c>
      <c r="E18" s="68">
        <f>E19</f>
        <v>18237.52</v>
      </c>
      <c r="F18" s="68">
        <f t="shared" ref="F18:I18" si="3">F19</f>
        <v>29800</v>
      </c>
      <c r="G18" s="68">
        <f t="shared" si="3"/>
        <v>58000</v>
      </c>
      <c r="H18" s="68">
        <f t="shared" si="3"/>
        <v>36000</v>
      </c>
      <c r="I18" s="68">
        <f t="shared" si="3"/>
        <v>37500</v>
      </c>
    </row>
    <row r="19" spans="1:9" ht="15" customHeight="1" x14ac:dyDescent="0.25">
      <c r="A19" s="114">
        <v>3</v>
      </c>
      <c r="B19" s="115"/>
      <c r="C19" s="116"/>
      <c r="D19" s="64" t="s">
        <v>10</v>
      </c>
      <c r="E19" s="8">
        <f>E20+E22</f>
        <v>18237.52</v>
      </c>
      <c r="F19" s="8">
        <f t="shared" ref="F19:I19" si="4">SUM(F20:F21)</f>
        <v>29800</v>
      </c>
      <c r="G19" s="8">
        <f t="shared" si="4"/>
        <v>58000</v>
      </c>
      <c r="H19" s="8">
        <f t="shared" si="4"/>
        <v>36000</v>
      </c>
      <c r="I19" s="8">
        <f t="shared" si="4"/>
        <v>37500</v>
      </c>
    </row>
    <row r="20" spans="1:9" ht="15" customHeight="1" x14ac:dyDescent="0.25">
      <c r="A20" s="117">
        <v>32</v>
      </c>
      <c r="B20" s="118"/>
      <c r="C20" s="119"/>
      <c r="D20" s="64" t="s">
        <v>26</v>
      </c>
      <c r="E20" s="9">
        <v>17743.79</v>
      </c>
      <c r="F20" s="9">
        <v>29800</v>
      </c>
      <c r="G20" s="9">
        <v>58000</v>
      </c>
      <c r="H20" s="9">
        <v>36000</v>
      </c>
      <c r="I20" s="10">
        <v>37500</v>
      </c>
    </row>
    <row r="21" spans="1:9" x14ac:dyDescent="0.25">
      <c r="A21" s="117">
        <v>34</v>
      </c>
      <c r="B21" s="118"/>
      <c r="C21" s="119"/>
      <c r="D21" s="64" t="s">
        <v>81</v>
      </c>
      <c r="E21" s="9">
        <v>0</v>
      </c>
      <c r="F21" s="9">
        <v>0</v>
      </c>
      <c r="G21" s="9">
        <v>0</v>
      </c>
      <c r="H21" s="9">
        <v>0</v>
      </c>
      <c r="I21" s="10">
        <v>0</v>
      </c>
    </row>
    <row r="22" spans="1:9" ht="22.5" x14ac:dyDescent="0.25">
      <c r="A22" s="111" t="s">
        <v>94</v>
      </c>
      <c r="B22" s="112"/>
      <c r="C22" s="113"/>
      <c r="D22" s="75" t="s">
        <v>95</v>
      </c>
      <c r="E22" s="68">
        <f>E23</f>
        <v>493.73</v>
      </c>
      <c r="F22" s="68">
        <f t="shared" ref="F22:I23" si="5">F23</f>
        <v>700</v>
      </c>
      <c r="G22" s="68">
        <f t="shared" si="5"/>
        <v>900</v>
      </c>
      <c r="H22" s="68">
        <f t="shared" si="5"/>
        <v>1000</v>
      </c>
      <c r="I22" s="68">
        <f t="shared" si="5"/>
        <v>1000</v>
      </c>
    </row>
    <row r="23" spans="1:9" x14ac:dyDescent="0.25">
      <c r="A23" s="114">
        <v>3</v>
      </c>
      <c r="B23" s="115"/>
      <c r="C23" s="116"/>
      <c r="D23" s="64" t="s">
        <v>10</v>
      </c>
      <c r="E23" s="9">
        <f>E24</f>
        <v>493.73</v>
      </c>
      <c r="F23" s="9">
        <f t="shared" si="5"/>
        <v>700</v>
      </c>
      <c r="G23" s="9">
        <f t="shared" si="5"/>
        <v>900</v>
      </c>
      <c r="H23" s="9">
        <f t="shared" si="5"/>
        <v>1000</v>
      </c>
      <c r="I23" s="9">
        <f t="shared" si="5"/>
        <v>1000</v>
      </c>
    </row>
    <row r="24" spans="1:9" x14ac:dyDescent="0.25">
      <c r="A24" s="117">
        <v>32</v>
      </c>
      <c r="B24" s="118"/>
      <c r="C24" s="119"/>
      <c r="D24" s="64" t="s">
        <v>26</v>
      </c>
      <c r="E24" s="9">
        <v>493.73</v>
      </c>
      <c r="F24" s="9">
        <v>700</v>
      </c>
      <c r="G24" s="9">
        <v>900</v>
      </c>
      <c r="H24" s="9">
        <v>1000</v>
      </c>
      <c r="I24" s="10">
        <v>1000</v>
      </c>
    </row>
    <row r="25" spans="1:9" ht="22.5" customHeight="1" x14ac:dyDescent="0.25">
      <c r="A25" s="111" t="s">
        <v>96</v>
      </c>
      <c r="B25" s="112"/>
      <c r="C25" s="113"/>
      <c r="D25" s="75" t="s">
        <v>130</v>
      </c>
      <c r="E25" s="68">
        <v>0</v>
      </c>
      <c r="F25" s="68">
        <v>0</v>
      </c>
      <c r="G25" s="68">
        <f>SUM(G27)</f>
        <v>228600</v>
      </c>
      <c r="H25" s="68">
        <f t="shared" ref="H25:I25" si="6">SUM(H27)</f>
        <v>228000</v>
      </c>
      <c r="I25" s="68">
        <f t="shared" si="6"/>
        <v>0</v>
      </c>
    </row>
    <row r="26" spans="1:9" ht="22.5" x14ac:dyDescent="0.25">
      <c r="A26" s="111" t="s">
        <v>96</v>
      </c>
      <c r="B26" s="112"/>
      <c r="C26" s="113"/>
      <c r="D26" s="75" t="s">
        <v>97</v>
      </c>
      <c r="E26" s="68">
        <f>E27</f>
        <v>3430.46</v>
      </c>
      <c r="F26" s="68">
        <f t="shared" ref="F26" si="7">F27</f>
        <v>26000</v>
      </c>
      <c r="G26" s="68">
        <v>0</v>
      </c>
      <c r="H26" s="68">
        <v>0</v>
      </c>
      <c r="I26" s="68">
        <v>0</v>
      </c>
    </row>
    <row r="27" spans="1:9" x14ac:dyDescent="0.25">
      <c r="A27" s="114">
        <v>3</v>
      </c>
      <c r="B27" s="115"/>
      <c r="C27" s="116"/>
      <c r="D27" s="64" t="s">
        <v>10</v>
      </c>
      <c r="E27" s="8">
        <f>SUM(E28:E30)</f>
        <v>3430.46</v>
      </c>
      <c r="F27" s="8">
        <f t="shared" ref="F27:H27" si="8">SUM(F28:F29)</f>
        <v>26000</v>
      </c>
      <c r="G27" s="8">
        <f t="shared" si="8"/>
        <v>228600</v>
      </c>
      <c r="H27" s="8">
        <f t="shared" si="8"/>
        <v>228000</v>
      </c>
      <c r="I27" s="8">
        <v>0</v>
      </c>
    </row>
    <row r="28" spans="1:9" x14ac:dyDescent="0.25">
      <c r="A28" s="117">
        <v>32</v>
      </c>
      <c r="B28" s="118"/>
      <c r="C28" s="119"/>
      <c r="D28" s="64" t="s">
        <v>26</v>
      </c>
      <c r="E28" s="9">
        <v>3308.86</v>
      </c>
      <c r="F28" s="9">
        <v>25900</v>
      </c>
      <c r="G28" s="9">
        <v>228100</v>
      </c>
      <c r="H28" s="9">
        <v>227700</v>
      </c>
      <c r="I28" s="10">
        <v>0</v>
      </c>
    </row>
    <row r="29" spans="1:9" x14ac:dyDescent="0.25">
      <c r="A29" s="117">
        <v>34</v>
      </c>
      <c r="B29" s="118"/>
      <c r="C29" s="119"/>
      <c r="D29" s="64" t="s">
        <v>81</v>
      </c>
      <c r="E29" s="9">
        <v>121.6</v>
      </c>
      <c r="F29" s="9">
        <v>100</v>
      </c>
      <c r="G29" s="9">
        <v>500</v>
      </c>
      <c r="H29" s="9">
        <v>300</v>
      </c>
      <c r="I29" s="9">
        <v>100</v>
      </c>
    </row>
    <row r="30" spans="1:9" x14ac:dyDescent="0.25">
      <c r="A30" s="117">
        <v>38</v>
      </c>
      <c r="B30" s="118"/>
      <c r="C30" s="119"/>
      <c r="D30" s="80" t="s">
        <v>85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</row>
    <row r="31" spans="1:9" x14ac:dyDescent="0.25">
      <c r="A31" s="111" t="s">
        <v>98</v>
      </c>
      <c r="B31" s="112"/>
      <c r="C31" s="113"/>
      <c r="D31" s="75" t="s">
        <v>99</v>
      </c>
      <c r="E31" s="68">
        <f>E32</f>
        <v>2517877.4699999997</v>
      </c>
      <c r="F31" s="68">
        <f t="shared" ref="F31:I31" si="9">F32</f>
        <v>2902000</v>
      </c>
      <c r="G31" s="68">
        <f t="shared" si="9"/>
        <v>2908900</v>
      </c>
      <c r="H31" s="68">
        <f t="shared" si="9"/>
        <v>3041900</v>
      </c>
      <c r="I31" s="68">
        <f t="shared" si="9"/>
        <v>3166900</v>
      </c>
    </row>
    <row r="32" spans="1:9" x14ac:dyDescent="0.25">
      <c r="A32" s="114">
        <v>3</v>
      </c>
      <c r="B32" s="115"/>
      <c r="C32" s="116"/>
      <c r="D32" s="64" t="s">
        <v>10</v>
      </c>
      <c r="E32" s="8">
        <f>SUM(E33:E38)</f>
        <v>2517877.4699999997</v>
      </c>
      <c r="F32" s="8">
        <f t="shared" ref="F32:I32" si="10">SUM(F33:F38)</f>
        <v>2902000</v>
      </c>
      <c r="G32" s="8">
        <f t="shared" si="10"/>
        <v>2908900</v>
      </c>
      <c r="H32" s="8">
        <f t="shared" si="10"/>
        <v>3041900</v>
      </c>
      <c r="I32" s="8">
        <f t="shared" si="10"/>
        <v>3166900</v>
      </c>
    </row>
    <row r="33" spans="1:9" x14ac:dyDescent="0.25">
      <c r="A33" s="117">
        <v>31</v>
      </c>
      <c r="B33" s="118"/>
      <c r="C33" s="119"/>
      <c r="D33" s="64" t="s">
        <v>11</v>
      </c>
      <c r="E33" s="9">
        <v>2368069.61</v>
      </c>
      <c r="F33" s="9">
        <v>2890200</v>
      </c>
      <c r="G33" s="9">
        <v>2900000</v>
      </c>
      <c r="H33" s="9">
        <v>3030500</v>
      </c>
      <c r="I33" s="10">
        <v>3155500</v>
      </c>
    </row>
    <row r="34" spans="1:9" x14ac:dyDescent="0.25">
      <c r="A34" s="117">
        <v>32</v>
      </c>
      <c r="B34" s="118"/>
      <c r="C34" s="119"/>
      <c r="D34" s="64" t="s">
        <v>26</v>
      </c>
      <c r="E34" s="9">
        <v>12362.81</v>
      </c>
      <c r="F34" s="9">
        <v>11800</v>
      </c>
      <c r="G34" s="9">
        <v>8900</v>
      </c>
      <c r="H34" s="9">
        <v>11400</v>
      </c>
      <c r="I34" s="10">
        <v>11400</v>
      </c>
    </row>
    <row r="35" spans="1:9" x14ac:dyDescent="0.25">
      <c r="A35" s="65">
        <v>34</v>
      </c>
      <c r="B35" s="66"/>
      <c r="C35" s="67"/>
      <c r="D35" s="64" t="s">
        <v>81</v>
      </c>
      <c r="E35" s="9">
        <v>2349.46</v>
      </c>
      <c r="F35" s="9">
        <v>0</v>
      </c>
      <c r="G35" s="9">
        <v>0</v>
      </c>
      <c r="H35" s="9">
        <v>0</v>
      </c>
      <c r="I35" s="10">
        <v>0</v>
      </c>
    </row>
    <row r="36" spans="1:9" x14ac:dyDescent="0.25">
      <c r="A36" s="65">
        <v>35</v>
      </c>
      <c r="B36" s="66"/>
      <c r="C36" s="67"/>
      <c r="D36" s="64" t="s">
        <v>82</v>
      </c>
      <c r="E36" s="9">
        <v>12705.67</v>
      </c>
      <c r="F36" s="9">
        <v>0</v>
      </c>
      <c r="G36" s="9">
        <v>0</v>
      </c>
      <c r="H36" s="9">
        <v>0</v>
      </c>
      <c r="I36" s="10">
        <v>0</v>
      </c>
    </row>
    <row r="37" spans="1:9" ht="25.5" x14ac:dyDescent="0.25">
      <c r="A37" s="65">
        <v>36</v>
      </c>
      <c r="B37" s="66"/>
      <c r="C37" s="67"/>
      <c r="D37" s="64" t="s">
        <v>83</v>
      </c>
      <c r="E37" s="9">
        <v>17623.419999999998</v>
      </c>
      <c r="F37" s="9">
        <v>0</v>
      </c>
      <c r="G37" s="9">
        <v>0</v>
      </c>
      <c r="H37" s="9">
        <v>0</v>
      </c>
      <c r="I37" s="10">
        <v>0</v>
      </c>
    </row>
    <row r="38" spans="1:9" x14ac:dyDescent="0.25">
      <c r="A38" s="65">
        <v>38</v>
      </c>
      <c r="B38" s="66"/>
      <c r="C38" s="67"/>
      <c r="D38" s="64" t="s">
        <v>85</v>
      </c>
      <c r="E38" s="9">
        <v>104766.5</v>
      </c>
      <c r="F38" s="9">
        <v>0</v>
      </c>
      <c r="G38" s="9">
        <v>0</v>
      </c>
      <c r="H38" s="9">
        <v>0</v>
      </c>
      <c r="I38" s="9">
        <v>0</v>
      </c>
    </row>
    <row r="39" spans="1:9" x14ac:dyDescent="0.25">
      <c r="A39" s="111" t="s">
        <v>100</v>
      </c>
      <c r="B39" s="112"/>
      <c r="C39" s="113"/>
      <c r="D39" s="75" t="s">
        <v>101</v>
      </c>
      <c r="E39" s="72">
        <f t="shared" ref="E39:I39" si="11">E40</f>
        <v>888860.30999999994</v>
      </c>
      <c r="F39" s="72">
        <f t="shared" si="11"/>
        <v>397000</v>
      </c>
      <c r="G39" s="72">
        <f t="shared" si="11"/>
        <v>0</v>
      </c>
      <c r="H39" s="72">
        <f t="shared" si="11"/>
        <v>0</v>
      </c>
      <c r="I39" s="72">
        <f t="shared" si="11"/>
        <v>0</v>
      </c>
    </row>
    <row r="40" spans="1:9" x14ac:dyDescent="0.25">
      <c r="A40" s="114">
        <v>3</v>
      </c>
      <c r="B40" s="115"/>
      <c r="C40" s="116"/>
      <c r="D40" s="64" t="s">
        <v>10</v>
      </c>
      <c r="E40" s="8">
        <f t="shared" ref="E40" si="12">SUM(E41:E46)</f>
        <v>888860.30999999994</v>
      </c>
      <c r="F40" s="8">
        <f t="shared" ref="F40:I40" si="13">SUM(F41:F46)</f>
        <v>397000</v>
      </c>
      <c r="G40" s="8">
        <v>0</v>
      </c>
      <c r="H40" s="8">
        <v>0</v>
      </c>
      <c r="I40" s="8">
        <f t="shared" si="13"/>
        <v>0</v>
      </c>
    </row>
    <row r="41" spans="1:9" x14ac:dyDescent="0.25">
      <c r="A41" s="117">
        <v>31</v>
      </c>
      <c r="B41" s="118"/>
      <c r="C41" s="119"/>
      <c r="D41" s="64" t="s">
        <v>11</v>
      </c>
      <c r="E41" s="9">
        <v>0</v>
      </c>
      <c r="F41" s="9">
        <v>0</v>
      </c>
      <c r="G41" s="9">
        <v>0</v>
      </c>
      <c r="H41" s="9">
        <v>0</v>
      </c>
      <c r="I41" s="10">
        <v>0</v>
      </c>
    </row>
    <row r="42" spans="1:9" x14ac:dyDescent="0.25">
      <c r="A42" s="117">
        <v>32</v>
      </c>
      <c r="B42" s="118"/>
      <c r="C42" s="119"/>
      <c r="D42" s="64" t="s">
        <v>26</v>
      </c>
      <c r="E42" s="9">
        <v>123148.16</v>
      </c>
      <c r="F42" s="9">
        <v>336500</v>
      </c>
      <c r="G42" s="9">
        <v>0</v>
      </c>
      <c r="H42" s="9">
        <v>0</v>
      </c>
      <c r="I42" s="10">
        <v>0</v>
      </c>
    </row>
    <row r="43" spans="1:9" x14ac:dyDescent="0.25">
      <c r="A43" s="65">
        <v>34</v>
      </c>
      <c r="B43" s="66"/>
      <c r="C43" s="67"/>
      <c r="D43" s="64" t="s">
        <v>81</v>
      </c>
      <c r="E43" s="9">
        <v>170.46</v>
      </c>
      <c r="F43" s="9">
        <v>500</v>
      </c>
      <c r="G43" s="9">
        <v>0</v>
      </c>
      <c r="H43" s="9">
        <v>0</v>
      </c>
      <c r="I43" s="10">
        <v>0</v>
      </c>
    </row>
    <row r="44" spans="1:9" x14ac:dyDescent="0.25">
      <c r="A44" s="65">
        <v>35</v>
      </c>
      <c r="B44" s="66"/>
      <c r="C44" s="67"/>
      <c r="D44" s="64" t="s">
        <v>82</v>
      </c>
      <c r="E44" s="9">
        <v>71998.759999999995</v>
      </c>
      <c r="F44" s="9">
        <v>0</v>
      </c>
      <c r="G44" s="9">
        <v>0</v>
      </c>
      <c r="H44" s="9">
        <v>0</v>
      </c>
      <c r="I44" s="9">
        <v>0</v>
      </c>
    </row>
    <row r="45" spans="1:9" ht="25.5" x14ac:dyDescent="0.25">
      <c r="A45" s="65">
        <v>36</v>
      </c>
      <c r="B45" s="66"/>
      <c r="C45" s="67"/>
      <c r="D45" s="64" t="s">
        <v>83</v>
      </c>
      <c r="E45" s="9">
        <v>99865.99</v>
      </c>
      <c r="F45" s="9">
        <v>0</v>
      </c>
      <c r="G45" s="9">
        <v>0</v>
      </c>
      <c r="H45" s="9">
        <v>0</v>
      </c>
      <c r="I45" s="9">
        <v>0</v>
      </c>
    </row>
    <row r="46" spans="1:9" x14ac:dyDescent="0.25">
      <c r="A46" s="65">
        <v>38</v>
      </c>
      <c r="B46" s="66"/>
      <c r="C46" s="67"/>
      <c r="D46" s="64" t="s">
        <v>85</v>
      </c>
      <c r="E46" s="9">
        <v>593676.93999999994</v>
      </c>
      <c r="F46" s="9">
        <v>60000</v>
      </c>
      <c r="G46" s="9">
        <v>0</v>
      </c>
      <c r="H46" s="9">
        <v>0</v>
      </c>
      <c r="I46" s="10">
        <v>0</v>
      </c>
    </row>
    <row r="47" spans="1:9" x14ac:dyDescent="0.25">
      <c r="A47" s="111" t="s">
        <v>102</v>
      </c>
      <c r="B47" s="112"/>
      <c r="C47" s="113"/>
      <c r="D47" s="75" t="s">
        <v>111</v>
      </c>
      <c r="E47" s="72">
        <f t="shared" ref="E47:I47" si="14">E48</f>
        <v>8205.41</v>
      </c>
      <c r="F47" s="72">
        <f t="shared" si="14"/>
        <v>1000</v>
      </c>
      <c r="G47" s="72">
        <f t="shared" si="14"/>
        <v>0</v>
      </c>
      <c r="H47" s="72">
        <f t="shared" si="14"/>
        <v>0</v>
      </c>
      <c r="I47" s="72">
        <f t="shared" si="14"/>
        <v>0</v>
      </c>
    </row>
    <row r="48" spans="1:9" x14ac:dyDescent="0.25">
      <c r="A48" s="114">
        <v>3</v>
      </c>
      <c r="B48" s="115"/>
      <c r="C48" s="116"/>
      <c r="D48" s="64" t="s">
        <v>10</v>
      </c>
      <c r="E48" s="8">
        <f t="shared" ref="E48" si="15">SUM(E49:E50)</f>
        <v>8205.41</v>
      </c>
      <c r="F48" s="8">
        <f t="shared" ref="F48:I48" si="16">SUM(F49:F50)</f>
        <v>1000</v>
      </c>
      <c r="G48" s="8">
        <f t="shared" si="16"/>
        <v>0</v>
      </c>
      <c r="H48" s="8">
        <f t="shared" si="16"/>
        <v>0</v>
      </c>
      <c r="I48" s="8">
        <f t="shared" si="16"/>
        <v>0</v>
      </c>
    </row>
    <row r="49" spans="1:9" x14ac:dyDescent="0.25">
      <c r="A49" s="117">
        <v>32</v>
      </c>
      <c r="B49" s="118"/>
      <c r="C49" s="119"/>
      <c r="D49" s="64" t="s">
        <v>26</v>
      </c>
      <c r="E49" s="9">
        <v>8140.41</v>
      </c>
      <c r="F49" s="9">
        <v>900</v>
      </c>
      <c r="G49" s="9">
        <v>0</v>
      </c>
      <c r="H49" s="9">
        <v>0</v>
      </c>
      <c r="I49" s="10">
        <v>0</v>
      </c>
    </row>
    <row r="50" spans="1:9" x14ac:dyDescent="0.25">
      <c r="A50" s="117">
        <v>34</v>
      </c>
      <c r="B50" s="118"/>
      <c r="C50" s="119"/>
      <c r="D50" s="64" t="s">
        <v>81</v>
      </c>
      <c r="E50" s="9">
        <v>65</v>
      </c>
      <c r="F50" s="9">
        <v>100</v>
      </c>
      <c r="G50" s="9">
        <v>0</v>
      </c>
      <c r="H50" s="9">
        <v>0</v>
      </c>
      <c r="I50" s="10">
        <v>0</v>
      </c>
    </row>
    <row r="51" spans="1:9" ht="25.5" x14ac:dyDescent="0.25">
      <c r="A51" s="123" t="s">
        <v>132</v>
      </c>
      <c r="B51" s="124"/>
      <c r="C51" s="125"/>
      <c r="D51" s="81" t="s">
        <v>103</v>
      </c>
      <c r="E51" s="82"/>
      <c r="F51" s="82"/>
      <c r="G51" s="82"/>
      <c r="H51" s="82"/>
      <c r="I51" s="83"/>
    </row>
    <row r="52" spans="1:9" x14ac:dyDescent="0.25">
      <c r="A52" s="111" t="s">
        <v>88</v>
      </c>
      <c r="B52" s="112"/>
      <c r="C52" s="113"/>
      <c r="D52" s="77" t="s">
        <v>89</v>
      </c>
      <c r="E52" s="72">
        <f t="shared" ref="E52:I52" si="17">E53</f>
        <v>547.05999999999995</v>
      </c>
      <c r="F52" s="72">
        <f t="shared" si="17"/>
        <v>6200</v>
      </c>
      <c r="G52" s="72">
        <f t="shared" si="17"/>
        <v>7500</v>
      </c>
      <c r="H52" s="72">
        <f t="shared" si="17"/>
        <v>7600</v>
      </c>
      <c r="I52" s="72">
        <f t="shared" si="17"/>
        <v>7300</v>
      </c>
    </row>
    <row r="53" spans="1:9" x14ac:dyDescent="0.25">
      <c r="A53" s="114">
        <v>3</v>
      </c>
      <c r="B53" s="115"/>
      <c r="C53" s="116"/>
      <c r="D53" s="64" t="s">
        <v>10</v>
      </c>
      <c r="E53" s="8">
        <f t="shared" ref="E53" si="18">SUM(E54:E55)</f>
        <v>547.05999999999995</v>
      </c>
      <c r="F53" s="8">
        <f t="shared" ref="F53:I53" si="19">SUM(F54:F55)</f>
        <v>6200</v>
      </c>
      <c r="G53" s="8">
        <f t="shared" si="19"/>
        <v>7500</v>
      </c>
      <c r="H53" s="8">
        <f t="shared" si="19"/>
        <v>7600</v>
      </c>
      <c r="I53" s="8">
        <f t="shared" si="19"/>
        <v>7300</v>
      </c>
    </row>
    <row r="54" spans="1:9" x14ac:dyDescent="0.25">
      <c r="A54" s="117">
        <v>32</v>
      </c>
      <c r="B54" s="118"/>
      <c r="C54" s="119"/>
      <c r="D54" s="64" t="s">
        <v>26</v>
      </c>
      <c r="E54" s="9">
        <v>207.06</v>
      </c>
      <c r="F54" s="9">
        <v>4500</v>
      </c>
      <c r="G54" s="9">
        <v>5200</v>
      </c>
      <c r="H54" s="9">
        <v>5300</v>
      </c>
      <c r="I54" s="10">
        <v>5600</v>
      </c>
    </row>
    <row r="55" spans="1:9" x14ac:dyDescent="0.25">
      <c r="A55" s="117">
        <v>37</v>
      </c>
      <c r="B55" s="118"/>
      <c r="C55" s="119"/>
      <c r="D55" s="64" t="s">
        <v>106</v>
      </c>
      <c r="E55" s="9">
        <v>340</v>
      </c>
      <c r="F55" s="9">
        <v>1700</v>
      </c>
      <c r="G55" s="9">
        <v>2300</v>
      </c>
      <c r="H55" s="9">
        <v>2300</v>
      </c>
      <c r="I55" s="10">
        <v>1700</v>
      </c>
    </row>
    <row r="56" spans="1:9" x14ac:dyDescent="0.25">
      <c r="A56" s="123" t="s">
        <v>131</v>
      </c>
      <c r="B56" s="124"/>
      <c r="C56" s="125"/>
      <c r="D56" s="81" t="s">
        <v>121</v>
      </c>
      <c r="E56" s="82"/>
      <c r="F56" s="82"/>
      <c r="G56" s="82"/>
      <c r="H56" s="82"/>
      <c r="I56" s="82"/>
    </row>
    <row r="57" spans="1:9" x14ac:dyDescent="0.25">
      <c r="A57" s="111" t="s">
        <v>88</v>
      </c>
      <c r="B57" s="112"/>
      <c r="C57" s="113"/>
      <c r="D57" s="77" t="s">
        <v>89</v>
      </c>
      <c r="E57" s="72">
        <f>E58+E61</f>
        <v>4050.3</v>
      </c>
      <c r="F57" s="72">
        <f t="shared" ref="F57" si="20">F58+F61</f>
        <v>15100</v>
      </c>
      <c r="G57" s="72">
        <f t="shared" ref="G57" si="21">G58+G61</f>
        <v>35600</v>
      </c>
      <c r="H57" s="72">
        <f t="shared" ref="H57" si="22">H58+H61</f>
        <v>36200</v>
      </c>
      <c r="I57" s="72">
        <f t="shared" ref="I57" si="23">I58+I61</f>
        <v>37900</v>
      </c>
    </row>
    <row r="58" spans="1:9" x14ac:dyDescent="0.25">
      <c r="A58" s="114">
        <v>3</v>
      </c>
      <c r="B58" s="115"/>
      <c r="C58" s="116"/>
      <c r="D58" s="80" t="s">
        <v>10</v>
      </c>
      <c r="E58" s="8">
        <f>E60+E59</f>
        <v>4050.3</v>
      </c>
      <c r="F58" s="8">
        <f t="shared" ref="F58" si="24">F60+F59</f>
        <v>15100</v>
      </c>
      <c r="G58" s="8">
        <f t="shared" ref="G58" si="25">G60+G59</f>
        <v>35600</v>
      </c>
      <c r="H58" s="8">
        <f t="shared" ref="H58" si="26">H60+H59</f>
        <v>36200</v>
      </c>
      <c r="I58" s="8">
        <f t="shared" ref="I58" si="27">I60+I59</f>
        <v>37900</v>
      </c>
    </row>
    <row r="59" spans="1:9" x14ac:dyDescent="0.25">
      <c r="A59" s="78">
        <v>31</v>
      </c>
      <c r="B59" s="79"/>
      <c r="C59" s="80"/>
      <c r="D59" s="80" t="s">
        <v>11</v>
      </c>
      <c r="E59" s="8">
        <v>4050.3</v>
      </c>
      <c r="F59" s="8">
        <v>14500</v>
      </c>
      <c r="G59" s="8">
        <v>34600</v>
      </c>
      <c r="H59" s="8">
        <v>35200</v>
      </c>
      <c r="I59" s="8">
        <v>36900</v>
      </c>
    </row>
    <row r="60" spans="1:9" x14ac:dyDescent="0.25">
      <c r="A60" s="117">
        <v>32</v>
      </c>
      <c r="B60" s="118"/>
      <c r="C60" s="119"/>
      <c r="D60" s="80" t="s">
        <v>26</v>
      </c>
      <c r="E60" s="9">
        <v>0</v>
      </c>
      <c r="F60" s="9">
        <v>600</v>
      </c>
      <c r="G60" s="9">
        <v>1000</v>
      </c>
      <c r="H60" s="9">
        <v>1000</v>
      </c>
      <c r="I60" s="10">
        <v>1000</v>
      </c>
    </row>
    <row r="61" spans="1:9" x14ac:dyDescent="0.25">
      <c r="A61" s="123" t="s">
        <v>104</v>
      </c>
      <c r="B61" s="124"/>
      <c r="C61" s="125"/>
      <c r="D61" s="81" t="s">
        <v>105</v>
      </c>
      <c r="E61" s="82"/>
      <c r="F61" s="82"/>
      <c r="G61" s="82"/>
      <c r="H61" s="82"/>
      <c r="I61" s="83"/>
    </row>
    <row r="62" spans="1:9" x14ac:dyDescent="0.25">
      <c r="A62" s="111" t="s">
        <v>88</v>
      </c>
      <c r="B62" s="112"/>
      <c r="C62" s="113"/>
      <c r="D62" s="77" t="s">
        <v>89</v>
      </c>
      <c r="E62" s="72">
        <f t="shared" ref="E62" si="28">E63+E65</f>
        <v>52161.79</v>
      </c>
      <c r="F62" s="72">
        <f t="shared" ref="F62:I62" si="29">F63+F65</f>
        <v>79500</v>
      </c>
      <c r="G62" s="72">
        <f t="shared" si="29"/>
        <v>68000</v>
      </c>
      <c r="H62" s="72">
        <f t="shared" si="29"/>
        <v>69300</v>
      </c>
      <c r="I62" s="72">
        <f t="shared" si="29"/>
        <v>72600</v>
      </c>
    </row>
    <row r="63" spans="1:9" x14ac:dyDescent="0.25">
      <c r="A63" s="114">
        <v>3</v>
      </c>
      <c r="B63" s="115"/>
      <c r="C63" s="116"/>
      <c r="D63" s="64" t="s">
        <v>10</v>
      </c>
      <c r="E63" s="8">
        <f t="shared" ref="E63:I63" si="30">E64</f>
        <v>0</v>
      </c>
      <c r="F63" s="8">
        <f t="shared" si="30"/>
        <v>0</v>
      </c>
      <c r="G63" s="8">
        <f t="shared" si="30"/>
        <v>0</v>
      </c>
      <c r="H63" s="8">
        <f t="shared" si="30"/>
        <v>0</v>
      </c>
      <c r="I63" s="8">
        <f t="shared" si="30"/>
        <v>0</v>
      </c>
    </row>
    <row r="64" spans="1:9" x14ac:dyDescent="0.25">
      <c r="A64" s="117">
        <v>37</v>
      </c>
      <c r="B64" s="118"/>
      <c r="C64" s="119"/>
      <c r="D64" s="64" t="s">
        <v>106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</row>
    <row r="65" spans="1:9" ht="25.5" x14ac:dyDescent="0.25">
      <c r="A65" s="114">
        <v>4</v>
      </c>
      <c r="B65" s="115"/>
      <c r="C65" s="116"/>
      <c r="D65" s="64" t="s">
        <v>12</v>
      </c>
      <c r="E65" s="8">
        <f t="shared" ref="E65:I65" si="31">E66</f>
        <v>52161.79</v>
      </c>
      <c r="F65" s="8">
        <f t="shared" si="31"/>
        <v>79500</v>
      </c>
      <c r="G65" s="8">
        <f t="shared" si="31"/>
        <v>68000</v>
      </c>
      <c r="H65" s="8">
        <f t="shared" si="31"/>
        <v>69300</v>
      </c>
      <c r="I65" s="8">
        <f t="shared" si="31"/>
        <v>72600</v>
      </c>
    </row>
    <row r="66" spans="1:9" ht="25.5" x14ac:dyDescent="0.25">
      <c r="A66" s="117">
        <v>42</v>
      </c>
      <c r="B66" s="118"/>
      <c r="C66" s="119"/>
      <c r="D66" s="64" t="s">
        <v>34</v>
      </c>
      <c r="E66" s="9">
        <v>52161.79</v>
      </c>
      <c r="F66" s="9">
        <v>79500</v>
      </c>
      <c r="G66" s="9">
        <v>68000</v>
      </c>
      <c r="H66" s="9">
        <v>69300</v>
      </c>
      <c r="I66" s="10">
        <v>72600</v>
      </c>
    </row>
    <row r="67" spans="1:9" ht="25.5" x14ac:dyDescent="0.25">
      <c r="A67" s="123" t="s">
        <v>107</v>
      </c>
      <c r="B67" s="124"/>
      <c r="C67" s="125"/>
      <c r="D67" s="81" t="s">
        <v>108</v>
      </c>
      <c r="E67" s="82"/>
      <c r="F67" s="82"/>
      <c r="G67" s="82"/>
      <c r="H67" s="82"/>
      <c r="I67" s="83"/>
    </row>
    <row r="68" spans="1:9" x14ac:dyDescent="0.25">
      <c r="A68" s="111" t="s">
        <v>88</v>
      </c>
      <c r="B68" s="112"/>
      <c r="C68" s="113"/>
      <c r="D68" s="77" t="s">
        <v>89</v>
      </c>
      <c r="E68" s="72">
        <f t="shared" ref="E68:I68" si="32">E69</f>
        <v>2894.2200000000003</v>
      </c>
      <c r="F68" s="72">
        <f t="shared" si="32"/>
        <v>2700</v>
      </c>
      <c r="G68" s="72">
        <f t="shared" si="32"/>
        <v>4400</v>
      </c>
      <c r="H68" s="72">
        <f t="shared" si="32"/>
        <v>4400</v>
      </c>
      <c r="I68" s="72">
        <f t="shared" si="32"/>
        <v>4600</v>
      </c>
    </row>
    <row r="69" spans="1:9" x14ac:dyDescent="0.25">
      <c r="A69" s="114">
        <v>3</v>
      </c>
      <c r="B69" s="115"/>
      <c r="C69" s="116"/>
      <c r="D69" s="64" t="s">
        <v>10</v>
      </c>
      <c r="E69" s="8">
        <f t="shared" ref="E69" si="33">SUM(E70:E71)</f>
        <v>2894.2200000000003</v>
      </c>
      <c r="F69" s="8">
        <f t="shared" ref="F69:I69" si="34">SUM(F70:F71)</f>
        <v>2700</v>
      </c>
      <c r="G69" s="8">
        <f t="shared" si="34"/>
        <v>4400</v>
      </c>
      <c r="H69" s="8">
        <f t="shared" si="34"/>
        <v>4400</v>
      </c>
      <c r="I69" s="8">
        <f t="shared" si="34"/>
        <v>4600</v>
      </c>
    </row>
    <row r="70" spans="1:9" x14ac:dyDescent="0.25">
      <c r="A70" s="117">
        <v>31</v>
      </c>
      <c r="B70" s="118"/>
      <c r="C70" s="119"/>
      <c r="D70" s="64" t="s">
        <v>11</v>
      </c>
      <c r="E70" s="9">
        <v>2276.0300000000002</v>
      </c>
      <c r="F70" s="9">
        <v>1400</v>
      </c>
      <c r="G70" s="9">
        <v>2300</v>
      </c>
      <c r="H70" s="9">
        <v>2300</v>
      </c>
      <c r="I70" s="10">
        <v>2400</v>
      </c>
    </row>
    <row r="71" spans="1:9" x14ac:dyDescent="0.25">
      <c r="A71" s="117">
        <v>32</v>
      </c>
      <c r="B71" s="118"/>
      <c r="C71" s="119"/>
      <c r="D71" s="64" t="s">
        <v>26</v>
      </c>
      <c r="E71" s="9">
        <v>618.19000000000005</v>
      </c>
      <c r="F71" s="9">
        <v>1300</v>
      </c>
      <c r="G71" s="9">
        <v>2100</v>
      </c>
      <c r="H71" s="9">
        <v>2100</v>
      </c>
      <c r="I71" s="9">
        <v>2200</v>
      </c>
    </row>
    <row r="72" spans="1:9" ht="36" x14ac:dyDescent="0.25">
      <c r="A72" s="123" t="s">
        <v>114</v>
      </c>
      <c r="B72" s="124"/>
      <c r="C72" s="125"/>
      <c r="D72" s="84" t="s">
        <v>115</v>
      </c>
      <c r="E72" s="82"/>
      <c r="F72" s="82"/>
      <c r="G72" s="82"/>
      <c r="H72" s="82"/>
      <c r="I72" s="83"/>
    </row>
    <row r="73" spans="1:9" x14ac:dyDescent="0.25">
      <c r="A73" s="129" t="s">
        <v>88</v>
      </c>
      <c r="B73" s="130"/>
      <c r="C73" s="131"/>
      <c r="D73" s="77" t="s">
        <v>116</v>
      </c>
      <c r="E73" s="72">
        <f t="shared" ref="E73" si="35">E74+E76</f>
        <v>10510.94</v>
      </c>
      <c r="F73" s="72">
        <f t="shared" ref="F73:I73" si="36">F74+F76</f>
        <v>104700</v>
      </c>
      <c r="G73" s="72">
        <f t="shared" si="36"/>
        <v>21500</v>
      </c>
      <c r="H73" s="72">
        <f t="shared" si="36"/>
        <v>21800</v>
      </c>
      <c r="I73" s="72">
        <f t="shared" si="36"/>
        <v>22800</v>
      </c>
    </row>
    <row r="74" spans="1:9" x14ac:dyDescent="0.25">
      <c r="A74" s="114">
        <v>3</v>
      </c>
      <c r="B74" s="115"/>
      <c r="C74" s="116"/>
      <c r="D74" s="64" t="s">
        <v>10</v>
      </c>
      <c r="E74" s="8">
        <f t="shared" ref="E74:I74" si="37">E75</f>
        <v>7825.63</v>
      </c>
      <c r="F74" s="8">
        <f t="shared" si="37"/>
        <v>100200</v>
      </c>
      <c r="G74" s="8">
        <f t="shared" si="37"/>
        <v>11000</v>
      </c>
      <c r="H74" s="8">
        <f t="shared" si="37"/>
        <v>11200</v>
      </c>
      <c r="I74" s="8">
        <f t="shared" si="37"/>
        <v>11700</v>
      </c>
    </row>
    <row r="75" spans="1:9" x14ac:dyDescent="0.25">
      <c r="A75" s="117">
        <v>32</v>
      </c>
      <c r="B75" s="118"/>
      <c r="C75" s="119"/>
      <c r="D75" s="64" t="s">
        <v>26</v>
      </c>
      <c r="E75" s="9">
        <v>7825.63</v>
      </c>
      <c r="F75" s="9">
        <v>100200</v>
      </c>
      <c r="G75" s="9">
        <v>11000</v>
      </c>
      <c r="H75" s="9">
        <v>11200</v>
      </c>
      <c r="I75" s="10">
        <v>11700</v>
      </c>
    </row>
    <row r="76" spans="1:9" ht="25.5" x14ac:dyDescent="0.25">
      <c r="A76" s="114">
        <v>4</v>
      </c>
      <c r="B76" s="115"/>
      <c r="C76" s="116"/>
      <c r="D76" s="64" t="s">
        <v>12</v>
      </c>
      <c r="E76" s="8">
        <f t="shared" ref="E76:I76" si="38">E77</f>
        <v>2685.31</v>
      </c>
      <c r="F76" s="8">
        <f t="shared" si="38"/>
        <v>4500</v>
      </c>
      <c r="G76" s="8">
        <f t="shared" si="38"/>
        <v>10500</v>
      </c>
      <c r="H76" s="8">
        <f t="shared" si="38"/>
        <v>10600</v>
      </c>
      <c r="I76" s="8">
        <f t="shared" si="38"/>
        <v>11100</v>
      </c>
    </row>
    <row r="77" spans="1:9" ht="25.5" x14ac:dyDescent="0.25">
      <c r="A77" s="117">
        <v>42</v>
      </c>
      <c r="B77" s="118"/>
      <c r="C77" s="119"/>
      <c r="D77" s="64" t="s">
        <v>34</v>
      </c>
      <c r="E77" s="9">
        <v>2685.31</v>
      </c>
      <c r="F77" s="9">
        <v>4500</v>
      </c>
      <c r="G77" s="9">
        <v>10500</v>
      </c>
      <c r="H77" s="9">
        <v>10600</v>
      </c>
      <c r="I77" s="9">
        <v>11100</v>
      </c>
    </row>
    <row r="78" spans="1:9" ht="22.5" x14ac:dyDescent="0.25">
      <c r="A78" s="111" t="s">
        <v>90</v>
      </c>
      <c r="B78" s="112"/>
      <c r="C78" s="113"/>
      <c r="D78" s="75" t="s">
        <v>91</v>
      </c>
      <c r="E78" s="72">
        <f t="shared" ref="E78:I78" si="39">E79</f>
        <v>0</v>
      </c>
      <c r="F78" s="72">
        <f t="shared" si="39"/>
        <v>4600</v>
      </c>
      <c r="G78" s="72">
        <f t="shared" si="39"/>
        <v>4600</v>
      </c>
      <c r="H78" s="72">
        <f t="shared" si="39"/>
        <v>4700</v>
      </c>
      <c r="I78" s="72">
        <f t="shared" si="39"/>
        <v>5000</v>
      </c>
    </row>
    <row r="79" spans="1:9" ht="25.5" x14ac:dyDescent="0.25">
      <c r="A79" s="114">
        <v>4</v>
      </c>
      <c r="B79" s="115"/>
      <c r="C79" s="116"/>
      <c r="D79" s="64" t="s">
        <v>12</v>
      </c>
      <c r="E79" s="8">
        <f t="shared" ref="E79:I79" si="40">E80</f>
        <v>0</v>
      </c>
      <c r="F79" s="8">
        <f t="shared" si="40"/>
        <v>4600</v>
      </c>
      <c r="G79" s="8">
        <f t="shared" si="40"/>
        <v>4600</v>
      </c>
      <c r="H79" s="8">
        <f t="shared" si="40"/>
        <v>4700</v>
      </c>
      <c r="I79" s="8">
        <f t="shared" si="40"/>
        <v>5000</v>
      </c>
    </row>
    <row r="80" spans="1:9" ht="25.5" x14ac:dyDescent="0.25">
      <c r="A80" s="117">
        <v>42</v>
      </c>
      <c r="B80" s="118"/>
      <c r="C80" s="119"/>
      <c r="D80" s="64" t="s">
        <v>34</v>
      </c>
      <c r="E80" s="9">
        <v>0</v>
      </c>
      <c r="F80" s="9">
        <v>4600</v>
      </c>
      <c r="G80" s="9">
        <v>4600</v>
      </c>
      <c r="H80" s="9">
        <v>4700</v>
      </c>
      <c r="I80" s="10">
        <v>5000</v>
      </c>
    </row>
    <row r="81" spans="1:9" x14ac:dyDescent="0.25">
      <c r="A81" s="111" t="s">
        <v>92</v>
      </c>
      <c r="B81" s="112"/>
      <c r="C81" s="113"/>
      <c r="D81" s="75" t="s">
        <v>93</v>
      </c>
      <c r="E81" s="72">
        <f t="shared" ref="E81:I81" si="41">E82</f>
        <v>3585.11</v>
      </c>
      <c r="F81" s="72">
        <f t="shared" si="41"/>
        <v>1900</v>
      </c>
      <c r="G81" s="72">
        <f t="shared" si="41"/>
        <v>12000</v>
      </c>
      <c r="H81" s="72">
        <f t="shared" si="41"/>
        <v>2500</v>
      </c>
      <c r="I81" s="72">
        <f t="shared" si="41"/>
        <v>2500</v>
      </c>
    </row>
    <row r="82" spans="1:9" ht="25.5" x14ac:dyDescent="0.25">
      <c r="A82" s="114">
        <v>4</v>
      </c>
      <c r="B82" s="115"/>
      <c r="C82" s="116"/>
      <c r="D82" s="64" t="s">
        <v>12</v>
      </c>
      <c r="E82" s="8">
        <f t="shared" ref="E82:I82" si="42">E83</f>
        <v>3585.11</v>
      </c>
      <c r="F82" s="8">
        <f t="shared" si="42"/>
        <v>1900</v>
      </c>
      <c r="G82" s="8">
        <f t="shared" si="42"/>
        <v>12000</v>
      </c>
      <c r="H82" s="8">
        <f t="shared" si="42"/>
        <v>2500</v>
      </c>
      <c r="I82" s="8">
        <f t="shared" si="42"/>
        <v>2500</v>
      </c>
    </row>
    <row r="83" spans="1:9" ht="25.5" x14ac:dyDescent="0.25">
      <c r="A83" s="117">
        <v>42</v>
      </c>
      <c r="B83" s="118"/>
      <c r="C83" s="119"/>
      <c r="D83" s="64" t="s">
        <v>34</v>
      </c>
      <c r="E83" s="9">
        <v>3585.11</v>
      </c>
      <c r="F83" s="9">
        <v>1900</v>
      </c>
      <c r="G83" s="9">
        <v>12000</v>
      </c>
      <c r="H83" s="9">
        <v>2500</v>
      </c>
      <c r="I83" s="9">
        <v>2500</v>
      </c>
    </row>
    <row r="84" spans="1:9" ht="15" customHeight="1" x14ac:dyDescent="0.25">
      <c r="A84" s="111" t="s">
        <v>96</v>
      </c>
      <c r="B84" s="112"/>
      <c r="C84" s="113"/>
      <c r="D84" s="75" t="s">
        <v>97</v>
      </c>
      <c r="E84" s="72">
        <f t="shared" ref="E84:I84" si="43">E85</f>
        <v>904.5</v>
      </c>
      <c r="F84" s="72">
        <f t="shared" si="43"/>
        <v>5000</v>
      </c>
      <c r="G84" s="72">
        <f t="shared" si="43"/>
        <v>8900</v>
      </c>
      <c r="H84" s="72">
        <f t="shared" si="43"/>
        <v>1000</v>
      </c>
      <c r="I84" s="72">
        <f t="shared" si="43"/>
        <v>0</v>
      </c>
    </row>
    <row r="85" spans="1:9" ht="25.5" x14ac:dyDescent="0.25">
      <c r="A85" s="114">
        <v>4</v>
      </c>
      <c r="B85" s="115"/>
      <c r="C85" s="116"/>
      <c r="D85" s="64" t="s">
        <v>12</v>
      </c>
      <c r="E85" s="8">
        <f t="shared" ref="E85:I85" si="44">E86</f>
        <v>904.5</v>
      </c>
      <c r="F85" s="8">
        <f t="shared" si="44"/>
        <v>5000</v>
      </c>
      <c r="G85" s="8">
        <f t="shared" si="44"/>
        <v>8900</v>
      </c>
      <c r="H85" s="8">
        <f t="shared" si="44"/>
        <v>1000</v>
      </c>
      <c r="I85" s="8">
        <f t="shared" si="44"/>
        <v>0</v>
      </c>
    </row>
    <row r="86" spans="1:9" ht="25.5" x14ac:dyDescent="0.25">
      <c r="A86" s="117">
        <v>42</v>
      </c>
      <c r="B86" s="118"/>
      <c r="C86" s="119"/>
      <c r="D86" s="64" t="s">
        <v>34</v>
      </c>
      <c r="E86" s="9">
        <v>904.5</v>
      </c>
      <c r="F86" s="9">
        <v>5000</v>
      </c>
      <c r="G86" s="9">
        <v>8900</v>
      </c>
      <c r="H86" s="9">
        <v>1000</v>
      </c>
      <c r="I86" s="10">
        <v>0</v>
      </c>
    </row>
    <row r="87" spans="1:9" x14ac:dyDescent="0.25">
      <c r="A87" s="111" t="s">
        <v>98</v>
      </c>
      <c r="B87" s="112"/>
      <c r="C87" s="113"/>
      <c r="D87" s="75" t="s">
        <v>99</v>
      </c>
      <c r="E87" s="72">
        <f t="shared" ref="E87:I87" si="45">E88</f>
        <v>931.8</v>
      </c>
      <c r="F87" s="72">
        <f t="shared" si="45"/>
        <v>661500</v>
      </c>
      <c r="G87" s="72">
        <f t="shared" si="45"/>
        <v>1500</v>
      </c>
      <c r="H87" s="72">
        <f t="shared" si="45"/>
        <v>2000</v>
      </c>
      <c r="I87" s="72">
        <f t="shared" si="45"/>
        <v>2500</v>
      </c>
    </row>
    <row r="88" spans="1:9" ht="25.5" x14ac:dyDescent="0.25">
      <c r="A88" s="114">
        <v>4</v>
      </c>
      <c r="B88" s="115"/>
      <c r="C88" s="116"/>
      <c r="D88" s="64" t="s">
        <v>12</v>
      </c>
      <c r="E88" s="8">
        <f t="shared" ref="E88" si="46">SUM(E89:E91)</f>
        <v>931.8</v>
      </c>
      <c r="F88" s="8">
        <f t="shared" ref="F88:I88" si="47">SUM(F89:F91)</f>
        <v>661500</v>
      </c>
      <c r="G88" s="8">
        <f t="shared" si="47"/>
        <v>1500</v>
      </c>
      <c r="H88" s="8">
        <f t="shared" si="47"/>
        <v>2000</v>
      </c>
      <c r="I88" s="8">
        <f t="shared" si="47"/>
        <v>2500</v>
      </c>
    </row>
    <row r="89" spans="1:9" ht="21.75" customHeight="1" x14ac:dyDescent="0.25">
      <c r="A89" s="62">
        <v>41</v>
      </c>
      <c r="B89" s="63"/>
      <c r="C89" s="64"/>
      <c r="D89" s="80" t="s">
        <v>13</v>
      </c>
      <c r="E89" s="9">
        <v>0</v>
      </c>
      <c r="F89" s="9">
        <v>660000</v>
      </c>
      <c r="G89" s="9">
        <v>0</v>
      </c>
      <c r="H89" s="9">
        <v>0</v>
      </c>
      <c r="I89" s="10">
        <v>0</v>
      </c>
    </row>
    <row r="90" spans="1:9" ht="25.5" x14ac:dyDescent="0.25">
      <c r="A90" s="117">
        <v>42</v>
      </c>
      <c r="B90" s="118"/>
      <c r="C90" s="119"/>
      <c r="D90" s="64" t="s">
        <v>34</v>
      </c>
      <c r="E90" s="9">
        <v>931.8</v>
      </c>
      <c r="F90" s="9">
        <v>1500</v>
      </c>
      <c r="G90" s="9">
        <v>1500</v>
      </c>
      <c r="H90" s="9">
        <v>2000</v>
      </c>
      <c r="I90" s="10">
        <v>2500</v>
      </c>
    </row>
    <row r="91" spans="1:9" ht="25.5" x14ac:dyDescent="0.25">
      <c r="A91" s="117">
        <v>45</v>
      </c>
      <c r="B91" s="118"/>
      <c r="C91" s="119"/>
      <c r="D91" s="64" t="s">
        <v>117</v>
      </c>
      <c r="E91" s="9">
        <v>0</v>
      </c>
      <c r="F91" s="9">
        <v>0</v>
      </c>
      <c r="G91" s="9">
        <v>0</v>
      </c>
      <c r="H91" s="9">
        <v>0</v>
      </c>
      <c r="I91" s="10">
        <v>0</v>
      </c>
    </row>
    <row r="92" spans="1:9" x14ac:dyDescent="0.25">
      <c r="A92" s="111" t="s">
        <v>100</v>
      </c>
      <c r="B92" s="112"/>
      <c r="C92" s="113"/>
      <c r="D92" s="75" t="s">
        <v>101</v>
      </c>
      <c r="E92" s="72">
        <f t="shared" ref="E92:I92" si="48">E93</f>
        <v>4707.6099999999997</v>
      </c>
      <c r="F92" s="72">
        <f t="shared" si="48"/>
        <v>458000</v>
      </c>
      <c r="G92" s="72">
        <f t="shared" si="48"/>
        <v>0</v>
      </c>
      <c r="H92" s="72">
        <f t="shared" si="48"/>
        <v>0</v>
      </c>
      <c r="I92" s="72">
        <f t="shared" si="48"/>
        <v>0</v>
      </c>
    </row>
    <row r="93" spans="1:9" ht="25.5" x14ac:dyDescent="0.25">
      <c r="A93" s="114">
        <v>4</v>
      </c>
      <c r="B93" s="115"/>
      <c r="C93" s="116"/>
      <c r="D93" s="64" t="s">
        <v>12</v>
      </c>
      <c r="E93" s="8">
        <f t="shared" ref="E93:F93" si="49">SUM(E94:E96)</f>
        <v>4707.6099999999997</v>
      </c>
      <c r="F93" s="8">
        <f t="shared" si="49"/>
        <v>458000</v>
      </c>
      <c r="G93" s="8">
        <f t="shared" ref="G93" si="50">SUM(G94:G96)</f>
        <v>0</v>
      </c>
      <c r="H93" s="8">
        <f t="shared" ref="H93" si="51">SUM(H94:H96)</f>
        <v>0</v>
      </c>
      <c r="I93" s="8">
        <f t="shared" ref="I93" si="52">SUM(I94:I96)</f>
        <v>0</v>
      </c>
    </row>
    <row r="94" spans="1:9" ht="25.5" x14ac:dyDescent="0.25">
      <c r="A94" s="62">
        <v>41</v>
      </c>
      <c r="B94" s="63"/>
      <c r="C94" s="64"/>
      <c r="D94" s="64" t="s">
        <v>13</v>
      </c>
      <c r="E94" s="9">
        <v>0</v>
      </c>
      <c r="F94" s="9">
        <v>415000</v>
      </c>
      <c r="G94" s="9">
        <v>0</v>
      </c>
      <c r="H94" s="9">
        <v>0</v>
      </c>
      <c r="I94" s="10">
        <v>0</v>
      </c>
    </row>
    <row r="95" spans="1:9" ht="25.5" x14ac:dyDescent="0.25">
      <c r="A95" s="117">
        <v>42</v>
      </c>
      <c r="B95" s="118"/>
      <c r="C95" s="119"/>
      <c r="D95" s="64" t="s">
        <v>34</v>
      </c>
      <c r="E95" s="9">
        <v>4707.6099999999997</v>
      </c>
      <c r="F95" s="9">
        <v>43000</v>
      </c>
      <c r="G95" s="9">
        <v>0</v>
      </c>
      <c r="H95" s="9">
        <v>0</v>
      </c>
      <c r="I95" s="10">
        <v>0</v>
      </c>
    </row>
    <row r="96" spans="1:9" ht="25.5" x14ac:dyDescent="0.25">
      <c r="A96" s="117">
        <v>45</v>
      </c>
      <c r="B96" s="118"/>
      <c r="C96" s="119"/>
      <c r="D96" s="64" t="s">
        <v>117</v>
      </c>
      <c r="E96" s="9">
        <v>0</v>
      </c>
      <c r="F96" s="9">
        <v>0</v>
      </c>
      <c r="G96" s="9">
        <v>0</v>
      </c>
      <c r="H96" s="9">
        <v>0</v>
      </c>
      <c r="I96" s="10">
        <v>0</v>
      </c>
    </row>
    <row r="97" spans="1:9" x14ac:dyDescent="0.25">
      <c r="A97" s="111" t="s">
        <v>102</v>
      </c>
      <c r="B97" s="112"/>
      <c r="C97" s="113"/>
      <c r="D97" s="75" t="s">
        <v>111</v>
      </c>
      <c r="E97" s="72">
        <f t="shared" ref="E97:I97" si="53">E98</f>
        <v>1515.23</v>
      </c>
      <c r="F97" s="72">
        <f t="shared" si="53"/>
        <v>3000</v>
      </c>
      <c r="G97" s="72">
        <f t="shared" si="53"/>
        <v>2000</v>
      </c>
      <c r="H97" s="72">
        <f t="shared" si="53"/>
        <v>2000</v>
      </c>
      <c r="I97" s="72">
        <f t="shared" si="53"/>
        <v>2000</v>
      </c>
    </row>
    <row r="98" spans="1:9" ht="25.5" x14ac:dyDescent="0.25">
      <c r="A98" s="114">
        <v>4</v>
      </c>
      <c r="B98" s="115"/>
      <c r="C98" s="116"/>
      <c r="D98" s="64" t="s">
        <v>12</v>
      </c>
      <c r="E98" s="8">
        <f t="shared" ref="E98:I98" si="54">E99</f>
        <v>1515.23</v>
      </c>
      <c r="F98" s="8">
        <f t="shared" si="54"/>
        <v>3000</v>
      </c>
      <c r="G98" s="8">
        <f t="shared" si="54"/>
        <v>2000</v>
      </c>
      <c r="H98" s="8">
        <f t="shared" si="54"/>
        <v>2000</v>
      </c>
      <c r="I98" s="8">
        <f t="shared" si="54"/>
        <v>2000</v>
      </c>
    </row>
    <row r="99" spans="1:9" ht="25.5" x14ac:dyDescent="0.25">
      <c r="A99" s="117">
        <v>42</v>
      </c>
      <c r="B99" s="118"/>
      <c r="C99" s="119"/>
      <c r="D99" s="64" t="s">
        <v>34</v>
      </c>
      <c r="E99" s="9">
        <v>1515.23</v>
      </c>
      <c r="F99" s="9">
        <v>3000</v>
      </c>
      <c r="G99" s="9">
        <v>2000</v>
      </c>
      <c r="H99" s="9">
        <v>2000</v>
      </c>
      <c r="I99" s="9">
        <v>2000</v>
      </c>
    </row>
    <row r="100" spans="1:9" ht="38.25" x14ac:dyDescent="0.25">
      <c r="A100" s="123" t="s">
        <v>109</v>
      </c>
      <c r="B100" s="124"/>
      <c r="C100" s="125"/>
      <c r="D100" s="81" t="s">
        <v>110</v>
      </c>
      <c r="E100" s="82"/>
      <c r="F100" s="82"/>
      <c r="G100" s="82"/>
      <c r="H100" s="82"/>
      <c r="I100" s="82"/>
    </row>
    <row r="101" spans="1:9" x14ac:dyDescent="0.25">
      <c r="A101" s="111" t="s">
        <v>88</v>
      </c>
      <c r="B101" s="112"/>
      <c r="C101" s="113"/>
      <c r="D101" s="77" t="s">
        <v>89</v>
      </c>
      <c r="E101" s="72">
        <f>E102+E105</f>
        <v>2672496.89</v>
      </c>
      <c r="F101" s="72">
        <f t="shared" ref="F101:I101" si="55">F102+F105</f>
        <v>2289000</v>
      </c>
      <c r="G101" s="72">
        <f t="shared" si="55"/>
        <v>830800</v>
      </c>
      <c r="H101" s="72">
        <f t="shared" si="55"/>
        <v>6892500</v>
      </c>
      <c r="I101" s="72">
        <f t="shared" si="55"/>
        <v>922900</v>
      </c>
    </row>
    <row r="102" spans="1:9" x14ac:dyDescent="0.25">
      <c r="A102" s="114">
        <v>3</v>
      </c>
      <c r="B102" s="115"/>
      <c r="C102" s="116"/>
      <c r="D102" s="80" t="s">
        <v>10</v>
      </c>
      <c r="E102" s="8">
        <f>E104+E103</f>
        <v>104412.62</v>
      </c>
      <c r="F102" s="8">
        <f t="shared" ref="F102:I102" si="56">F104+F103</f>
        <v>1088200</v>
      </c>
      <c r="G102" s="8">
        <f t="shared" si="56"/>
        <v>90800</v>
      </c>
      <c r="H102" s="8">
        <f t="shared" si="56"/>
        <v>92500</v>
      </c>
      <c r="I102" s="8">
        <f t="shared" si="56"/>
        <v>96900</v>
      </c>
    </row>
    <row r="103" spans="1:9" x14ac:dyDescent="0.25">
      <c r="A103" s="78">
        <v>31</v>
      </c>
      <c r="B103" s="79"/>
      <c r="C103" s="80"/>
      <c r="D103" s="80" t="s">
        <v>11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</row>
    <row r="104" spans="1:9" x14ac:dyDescent="0.25">
      <c r="A104" s="117">
        <v>32</v>
      </c>
      <c r="B104" s="118"/>
      <c r="C104" s="119"/>
      <c r="D104" s="80" t="s">
        <v>26</v>
      </c>
      <c r="E104" s="9">
        <v>104412.62</v>
      </c>
      <c r="F104" s="9">
        <v>1088200</v>
      </c>
      <c r="G104" s="9">
        <v>90800</v>
      </c>
      <c r="H104" s="9">
        <v>92500</v>
      </c>
      <c r="I104" s="10">
        <v>96900</v>
      </c>
    </row>
    <row r="105" spans="1:9" ht="25.5" x14ac:dyDescent="0.25">
      <c r="A105" s="114">
        <v>4</v>
      </c>
      <c r="B105" s="115"/>
      <c r="C105" s="116"/>
      <c r="D105" s="80" t="s">
        <v>12</v>
      </c>
      <c r="E105" s="8">
        <f>E107+E106</f>
        <v>2568084.27</v>
      </c>
      <c r="F105" s="8">
        <f t="shared" ref="F105:I105" si="57">F107+F106</f>
        <v>1200800</v>
      </c>
      <c r="G105" s="8">
        <f t="shared" si="57"/>
        <v>740000</v>
      </c>
      <c r="H105" s="8">
        <f t="shared" si="57"/>
        <v>6800000</v>
      </c>
      <c r="I105" s="8">
        <f t="shared" si="57"/>
        <v>826000</v>
      </c>
    </row>
    <row r="106" spans="1:9" ht="25.5" x14ac:dyDescent="0.25">
      <c r="A106" s="78">
        <v>41</v>
      </c>
      <c r="B106" s="79"/>
      <c r="C106" s="80"/>
      <c r="D106" s="80" t="s">
        <v>13</v>
      </c>
      <c r="E106" s="8">
        <v>2209334.27</v>
      </c>
      <c r="F106" s="8">
        <v>1200800</v>
      </c>
      <c r="G106" s="8">
        <v>740000</v>
      </c>
      <c r="H106" s="8">
        <v>6800000</v>
      </c>
      <c r="I106" s="8">
        <v>826000</v>
      </c>
    </row>
    <row r="107" spans="1:9" ht="25.5" x14ac:dyDescent="0.25">
      <c r="A107" s="117">
        <v>42</v>
      </c>
      <c r="B107" s="118"/>
      <c r="C107" s="119"/>
      <c r="D107" s="80" t="s">
        <v>34</v>
      </c>
      <c r="E107" s="9">
        <v>358750</v>
      </c>
      <c r="F107" s="9">
        <v>0</v>
      </c>
      <c r="G107" s="9">
        <v>0</v>
      </c>
      <c r="H107" s="9">
        <v>0</v>
      </c>
      <c r="I107" s="10">
        <v>0</v>
      </c>
    </row>
    <row r="108" spans="1:9" x14ac:dyDescent="0.25">
      <c r="A108" s="111" t="s">
        <v>102</v>
      </c>
      <c r="B108" s="112"/>
      <c r="C108" s="113"/>
      <c r="D108" s="61" t="s">
        <v>111</v>
      </c>
      <c r="E108" s="72">
        <f t="shared" ref="E108:I108" si="58">E109</f>
        <v>5927.5</v>
      </c>
      <c r="F108" s="72">
        <f t="shared" si="58"/>
        <v>8500</v>
      </c>
      <c r="G108" s="72">
        <f t="shared" si="58"/>
        <v>7500</v>
      </c>
      <c r="H108" s="72">
        <f t="shared" si="58"/>
        <v>8500</v>
      </c>
      <c r="I108" s="72">
        <f t="shared" si="58"/>
        <v>8500</v>
      </c>
    </row>
    <row r="109" spans="1:9" x14ac:dyDescent="0.25">
      <c r="A109" s="114">
        <v>3</v>
      </c>
      <c r="B109" s="115"/>
      <c r="C109" s="116"/>
      <c r="D109" s="64" t="s">
        <v>10</v>
      </c>
      <c r="E109" s="8">
        <f t="shared" ref="E109:I109" si="59">E110</f>
        <v>5927.5</v>
      </c>
      <c r="F109" s="8">
        <f t="shared" si="59"/>
        <v>8500</v>
      </c>
      <c r="G109" s="8">
        <f t="shared" si="59"/>
        <v>7500</v>
      </c>
      <c r="H109" s="8">
        <f t="shared" si="59"/>
        <v>8500</v>
      </c>
      <c r="I109" s="8">
        <f t="shared" si="59"/>
        <v>8500</v>
      </c>
    </row>
    <row r="110" spans="1:9" x14ac:dyDescent="0.25">
      <c r="A110" s="117">
        <v>32</v>
      </c>
      <c r="B110" s="118"/>
      <c r="C110" s="119"/>
      <c r="D110" s="64" t="s">
        <v>26</v>
      </c>
      <c r="E110" s="9">
        <v>5927.5</v>
      </c>
      <c r="F110" s="9">
        <v>8500</v>
      </c>
      <c r="G110" s="9">
        <v>7500</v>
      </c>
      <c r="H110" s="9">
        <v>8500</v>
      </c>
      <c r="I110" s="9">
        <v>8500</v>
      </c>
    </row>
    <row r="111" spans="1:9" ht="25.5" x14ac:dyDescent="0.25">
      <c r="A111" s="123" t="s">
        <v>118</v>
      </c>
      <c r="B111" s="124"/>
      <c r="C111" s="125"/>
      <c r="D111" s="81" t="s">
        <v>119</v>
      </c>
      <c r="E111" s="82"/>
      <c r="F111" s="82"/>
      <c r="G111" s="82"/>
      <c r="H111" s="82"/>
      <c r="I111" s="82"/>
    </row>
    <row r="112" spans="1:9" x14ac:dyDescent="0.25">
      <c r="A112" s="111" t="s">
        <v>88</v>
      </c>
      <c r="B112" s="112"/>
      <c r="C112" s="113"/>
      <c r="D112" s="77" t="s">
        <v>89</v>
      </c>
      <c r="E112" s="72">
        <f>E113+E115</f>
        <v>64.58</v>
      </c>
      <c r="F112" s="72">
        <f t="shared" ref="F112:I112" si="60">F113+F115</f>
        <v>300</v>
      </c>
      <c r="G112" s="72">
        <f t="shared" si="60"/>
        <v>200</v>
      </c>
      <c r="H112" s="72">
        <f t="shared" si="60"/>
        <v>200</v>
      </c>
      <c r="I112" s="72">
        <f t="shared" si="60"/>
        <v>200</v>
      </c>
    </row>
    <row r="113" spans="1:9" x14ac:dyDescent="0.25">
      <c r="A113" s="114">
        <v>3</v>
      </c>
      <c r="B113" s="115"/>
      <c r="C113" s="116"/>
      <c r="D113" s="64" t="s">
        <v>10</v>
      </c>
      <c r="E113" s="8">
        <f t="shared" ref="E113" si="61">E114</f>
        <v>15.92</v>
      </c>
      <c r="F113" s="8">
        <v>100</v>
      </c>
      <c r="G113" s="8">
        <f t="shared" ref="G113" si="62">G114</f>
        <v>100</v>
      </c>
      <c r="H113" s="8">
        <f t="shared" ref="H113" si="63">H114</f>
        <v>100</v>
      </c>
      <c r="I113" s="8">
        <f t="shared" ref="I113" si="64">I114</f>
        <v>100</v>
      </c>
    </row>
    <row r="114" spans="1:9" x14ac:dyDescent="0.25">
      <c r="A114" s="117">
        <v>38</v>
      </c>
      <c r="B114" s="118"/>
      <c r="C114" s="119"/>
      <c r="D114" s="64" t="s">
        <v>85</v>
      </c>
      <c r="E114" s="9">
        <v>15.92</v>
      </c>
      <c r="F114" s="9">
        <v>100</v>
      </c>
      <c r="G114" s="9">
        <v>100</v>
      </c>
      <c r="H114" s="9">
        <v>100</v>
      </c>
      <c r="I114" s="10">
        <v>100</v>
      </c>
    </row>
    <row r="115" spans="1:9" x14ac:dyDescent="0.25">
      <c r="A115" s="111" t="s">
        <v>98</v>
      </c>
      <c r="B115" s="112"/>
      <c r="C115" s="113"/>
      <c r="D115" s="61" t="s">
        <v>111</v>
      </c>
      <c r="E115" s="72">
        <f t="shared" ref="E115:F116" si="65">E116</f>
        <v>48.66</v>
      </c>
      <c r="F115" s="72">
        <f t="shared" si="65"/>
        <v>200</v>
      </c>
      <c r="G115" s="72">
        <f t="shared" ref="G115:G116" si="66">G116</f>
        <v>100</v>
      </c>
      <c r="H115" s="72">
        <f t="shared" ref="H115:H116" si="67">H116</f>
        <v>100</v>
      </c>
      <c r="I115" s="72">
        <f t="shared" ref="I115:I116" si="68">I116</f>
        <v>100</v>
      </c>
    </row>
    <row r="116" spans="1:9" x14ac:dyDescent="0.25">
      <c r="A116" s="114">
        <v>3</v>
      </c>
      <c r="B116" s="115"/>
      <c r="C116" s="116"/>
      <c r="D116" s="64" t="s">
        <v>10</v>
      </c>
      <c r="E116" s="8">
        <f t="shared" si="65"/>
        <v>48.66</v>
      </c>
      <c r="F116" s="8">
        <f t="shared" si="65"/>
        <v>200</v>
      </c>
      <c r="G116" s="8">
        <f t="shared" si="66"/>
        <v>100</v>
      </c>
      <c r="H116" s="8">
        <f t="shared" si="67"/>
        <v>100</v>
      </c>
      <c r="I116" s="8">
        <f t="shared" si="68"/>
        <v>100</v>
      </c>
    </row>
    <row r="117" spans="1:9" x14ac:dyDescent="0.25">
      <c r="A117" s="117">
        <v>38</v>
      </c>
      <c r="B117" s="118"/>
      <c r="C117" s="119"/>
      <c r="D117" s="64" t="s">
        <v>85</v>
      </c>
      <c r="E117" s="9">
        <v>48.66</v>
      </c>
      <c r="F117" s="9">
        <v>200</v>
      </c>
      <c r="G117" s="9">
        <v>100</v>
      </c>
      <c r="H117" s="9">
        <v>100</v>
      </c>
      <c r="I117" s="9">
        <v>100</v>
      </c>
    </row>
  </sheetData>
  <mergeCells count="98">
    <mergeCell ref="A117:C117"/>
    <mergeCell ref="A112:C112"/>
    <mergeCell ref="A113:C113"/>
    <mergeCell ref="A114:C114"/>
    <mergeCell ref="A115:C115"/>
    <mergeCell ref="A116:C116"/>
    <mergeCell ref="A42:C42"/>
    <mergeCell ref="A88:C88"/>
    <mergeCell ref="A83:C83"/>
    <mergeCell ref="A84:C84"/>
    <mergeCell ref="A85:C85"/>
    <mergeCell ref="A86:C86"/>
    <mergeCell ref="A87:C87"/>
    <mergeCell ref="A78:C78"/>
    <mergeCell ref="A79:C79"/>
    <mergeCell ref="A80:C80"/>
    <mergeCell ref="A81:C81"/>
    <mergeCell ref="A82:C82"/>
    <mergeCell ref="A73:C73"/>
    <mergeCell ref="A74:C74"/>
    <mergeCell ref="A75:C75"/>
    <mergeCell ref="A76:C76"/>
    <mergeCell ref="A90:C90"/>
    <mergeCell ref="A93:C93"/>
    <mergeCell ref="A95:C95"/>
    <mergeCell ref="A96:C96"/>
    <mergeCell ref="A91:C91"/>
    <mergeCell ref="A92:C92"/>
    <mergeCell ref="A111:C111"/>
    <mergeCell ref="A109:C109"/>
    <mergeCell ref="A110:C110"/>
    <mergeCell ref="A99:C99"/>
    <mergeCell ref="A97:C97"/>
    <mergeCell ref="A98:C98"/>
    <mergeCell ref="A108:C108"/>
    <mergeCell ref="A100:C100"/>
    <mergeCell ref="A101:C101"/>
    <mergeCell ref="A105:C105"/>
    <mergeCell ref="A107:C107"/>
    <mergeCell ref="A102:C102"/>
    <mergeCell ref="A104:C104"/>
    <mergeCell ref="A77:C77"/>
    <mergeCell ref="A72:C72"/>
    <mergeCell ref="A67:C67"/>
    <mergeCell ref="A68:C68"/>
    <mergeCell ref="A69:C69"/>
    <mergeCell ref="A70:C70"/>
    <mergeCell ref="A71:C71"/>
    <mergeCell ref="A62:C62"/>
    <mergeCell ref="A63:C63"/>
    <mergeCell ref="A64:C64"/>
    <mergeCell ref="A65:C65"/>
    <mergeCell ref="A66:C66"/>
    <mergeCell ref="A52:C52"/>
    <mergeCell ref="A53:C53"/>
    <mergeCell ref="A54:C54"/>
    <mergeCell ref="A55:C55"/>
    <mergeCell ref="A61:C61"/>
    <mergeCell ref="A56:C56"/>
    <mergeCell ref="A57:C57"/>
    <mergeCell ref="A58:C58"/>
    <mergeCell ref="A60:C60"/>
    <mergeCell ref="A47:C47"/>
    <mergeCell ref="A48:C48"/>
    <mergeCell ref="A49:C49"/>
    <mergeCell ref="A50:C50"/>
    <mergeCell ref="A51:C51"/>
    <mergeCell ref="A27:C27"/>
    <mergeCell ref="A39:C39"/>
    <mergeCell ref="A40:C40"/>
    <mergeCell ref="A41:C41"/>
    <mergeCell ref="A28:C28"/>
    <mergeCell ref="A29:C29"/>
    <mergeCell ref="A31:C31"/>
    <mergeCell ref="A32:C32"/>
    <mergeCell ref="A33:C33"/>
    <mergeCell ref="A34:C34"/>
    <mergeCell ref="A30:C30"/>
    <mergeCell ref="A9:C9"/>
    <mergeCell ref="A10:C10"/>
    <mergeCell ref="A4:I4"/>
    <mergeCell ref="A6:I6"/>
    <mergeCell ref="A8:C8"/>
    <mergeCell ref="A11:C11"/>
    <mergeCell ref="A13:C13"/>
    <mergeCell ref="A18:C18"/>
    <mergeCell ref="A21:C21"/>
    <mergeCell ref="A14:C14"/>
    <mergeCell ref="A15:C15"/>
    <mergeCell ref="A16:C16"/>
    <mergeCell ref="A17:C17"/>
    <mergeCell ref="A19:C19"/>
    <mergeCell ref="A20:C20"/>
    <mergeCell ref="A22:C22"/>
    <mergeCell ref="A23:C23"/>
    <mergeCell ref="A24:C24"/>
    <mergeCell ref="A26:C26"/>
    <mergeCell ref="A25:C25"/>
  </mergeCells>
  <pageMargins left="0.70866141732283472" right="0.70866141732283472" top="0.74803149606299213" bottom="0.74803149606299213" header="0.31496062992125984" footer="0.31496062992125984"/>
  <pageSetup paperSize="9" scale="58" orientation="landscape" horizontalDpi="4294967293" verticalDpi="4294967293" r:id="rId1"/>
  <rowBreaks count="2" manualBreakCount="2">
    <brk id="50" max="8" man="1"/>
    <brk id="8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'POSEBNI DIO'!Podrucje_ispisa</vt:lpstr>
      <vt:lpstr>'Prihodi i rashodi po izvorima'!Podrucje_ispisa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Marina</cp:lastModifiedBy>
  <cp:lastPrinted>2025-11-05T15:54:02Z</cp:lastPrinted>
  <dcterms:created xsi:type="dcterms:W3CDTF">2022-08-12T12:51:27Z</dcterms:created>
  <dcterms:modified xsi:type="dcterms:W3CDTF">2026-01-13T14:26:25Z</dcterms:modified>
</cp:coreProperties>
</file>