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aust_racunovodstvo\financijski_plan\2024\GZ_slati\"/>
    </mc:Choice>
  </mc:AlternateContent>
  <bookViews>
    <workbookView xWindow="0" yWindow="0" windowWidth="28800" windowHeight="1180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Print_Area" localSheetId="6">'POSEBNI DIO'!$A$1:$I$113</definedName>
    <definedName name="_xlnm.Print_Area" localSheetId="2">'Prihodi i rashodi po izvorima'!$A$1:$F$43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0" l="1"/>
  <c r="G37" i="10"/>
  <c r="F37" i="10"/>
  <c r="G12" i="10"/>
  <c r="F9" i="7"/>
  <c r="F8" i="7" s="1"/>
  <c r="I54" i="7"/>
  <c r="I53" i="7" s="1"/>
  <c r="H54" i="7"/>
  <c r="H53" i="7" s="1"/>
  <c r="G54" i="7"/>
  <c r="F54" i="7"/>
  <c r="F53" i="7" s="1"/>
  <c r="E54" i="7"/>
  <c r="G53" i="7"/>
  <c r="E53" i="7"/>
  <c r="F98" i="7"/>
  <c r="F97" i="7" s="1"/>
  <c r="G98" i="7"/>
  <c r="H98" i="7"/>
  <c r="I98" i="7"/>
  <c r="F101" i="7"/>
  <c r="G101" i="7"/>
  <c r="G97" i="7" s="1"/>
  <c r="H101" i="7"/>
  <c r="I101" i="7"/>
  <c r="E101" i="7"/>
  <c r="E98" i="7"/>
  <c r="E23" i="7"/>
  <c r="F12" i="7"/>
  <c r="F11" i="7" s="1"/>
  <c r="E28" i="7"/>
  <c r="E27" i="7" s="1"/>
  <c r="F20" i="7"/>
  <c r="F19" i="7" s="1"/>
  <c r="G20" i="7"/>
  <c r="G19" i="7" s="1"/>
  <c r="H20" i="7"/>
  <c r="H19" i="7" s="1"/>
  <c r="I20" i="7"/>
  <c r="I19" i="7" s="1"/>
  <c r="E20" i="7"/>
  <c r="E19" i="7" s="1"/>
  <c r="E16" i="7" s="1"/>
  <c r="E15" i="7" s="1"/>
  <c r="F16" i="7"/>
  <c r="F15" i="7" s="1"/>
  <c r="G16" i="7"/>
  <c r="G15" i="7" s="1"/>
  <c r="H16" i="7"/>
  <c r="H15" i="7" s="1"/>
  <c r="I16" i="7"/>
  <c r="I15" i="7" s="1"/>
  <c r="G12" i="7"/>
  <c r="G11" i="7" s="1"/>
  <c r="H12" i="7"/>
  <c r="H11" i="7" s="1"/>
  <c r="I12" i="7"/>
  <c r="I11" i="7" s="1"/>
  <c r="E12" i="7"/>
  <c r="E11" i="7" s="1"/>
  <c r="G9" i="7"/>
  <c r="G8" i="7" s="1"/>
  <c r="H9" i="7"/>
  <c r="H8" i="7" s="1"/>
  <c r="I9" i="7"/>
  <c r="I8" i="7" s="1"/>
  <c r="E9" i="7"/>
  <c r="E8" i="7" s="1"/>
  <c r="C41" i="8"/>
  <c r="D41" i="8"/>
  <c r="E41" i="8"/>
  <c r="F41" i="8"/>
  <c r="B41" i="8"/>
  <c r="C35" i="8"/>
  <c r="D35" i="8"/>
  <c r="E35" i="8"/>
  <c r="F35" i="8"/>
  <c r="B35" i="8"/>
  <c r="C33" i="8"/>
  <c r="D33" i="8"/>
  <c r="E33" i="8"/>
  <c r="F33" i="8"/>
  <c r="B33" i="8"/>
  <c r="C30" i="8"/>
  <c r="D30" i="8"/>
  <c r="E30" i="8"/>
  <c r="F30" i="8"/>
  <c r="B30" i="8"/>
  <c r="D22" i="8"/>
  <c r="E22" i="8"/>
  <c r="F22" i="8"/>
  <c r="D18" i="8"/>
  <c r="E18" i="8"/>
  <c r="F18" i="8"/>
  <c r="D16" i="8"/>
  <c r="E16" i="8"/>
  <c r="F16" i="8"/>
  <c r="D14" i="8"/>
  <c r="E14" i="8"/>
  <c r="F14" i="8"/>
  <c r="D11" i="8"/>
  <c r="E11" i="8"/>
  <c r="F11" i="8"/>
  <c r="C22" i="8"/>
  <c r="C18" i="8"/>
  <c r="C16" i="8"/>
  <c r="C14" i="8"/>
  <c r="B22" i="8"/>
  <c r="B18" i="8"/>
  <c r="B16" i="8"/>
  <c r="B14" i="8"/>
  <c r="I97" i="7" l="1"/>
  <c r="H97" i="7"/>
  <c r="E97" i="7"/>
  <c r="E112" i="7" l="1"/>
  <c r="E111" i="7" s="1"/>
  <c r="E109" i="7"/>
  <c r="E108" i="7" s="1"/>
  <c r="E105" i="7"/>
  <c r="E104" i="7" s="1"/>
  <c r="E94" i="7"/>
  <c r="E93" i="7" s="1"/>
  <c r="E89" i="7"/>
  <c r="E88" i="7" s="1"/>
  <c r="E84" i="7"/>
  <c r="E83" i="7" s="1"/>
  <c r="E81" i="7"/>
  <c r="E80" i="7" s="1"/>
  <c r="E78" i="7"/>
  <c r="E77" i="7" s="1"/>
  <c r="E75" i="7"/>
  <c r="E74" i="7" s="1"/>
  <c r="E72" i="7"/>
  <c r="E70" i="7"/>
  <c r="E65" i="7"/>
  <c r="E64" i="7" s="1"/>
  <c r="E61" i="7"/>
  <c r="E59" i="7"/>
  <c r="E49" i="7"/>
  <c r="E48" i="7" s="1"/>
  <c r="E44" i="7"/>
  <c r="E43" i="7" s="1"/>
  <c r="E36" i="7"/>
  <c r="E35" i="7" s="1"/>
  <c r="E22" i="7"/>
  <c r="B37" i="8"/>
  <c r="B29" i="8" s="1"/>
  <c r="B11" i="8"/>
  <c r="B10" i="8" s="1"/>
  <c r="D33" i="3"/>
  <c r="D25" i="3"/>
  <c r="D11" i="3"/>
  <c r="D10" i="3" s="1"/>
  <c r="F21" i="10"/>
  <c r="G11" i="10"/>
  <c r="G8" i="10"/>
  <c r="F11" i="10"/>
  <c r="F8" i="10"/>
  <c r="G14" i="10" l="1"/>
  <c r="F14" i="10"/>
  <c r="E69" i="7"/>
  <c r="E58" i="7"/>
  <c r="D24" i="3"/>
  <c r="I112" i="7"/>
  <c r="I111" i="7" s="1"/>
  <c r="H112" i="7"/>
  <c r="H111" i="7" s="1"/>
  <c r="G112" i="7"/>
  <c r="F112" i="7"/>
  <c r="F111" i="7" s="1"/>
  <c r="F108" i="7" s="1"/>
  <c r="G111" i="7"/>
  <c r="I109" i="7"/>
  <c r="H109" i="7"/>
  <c r="G109" i="7"/>
  <c r="F105" i="7"/>
  <c r="F104" i="7" s="1"/>
  <c r="G105" i="7"/>
  <c r="G104" i="7" s="1"/>
  <c r="H105" i="7"/>
  <c r="H104" i="7" s="1"/>
  <c r="I105" i="7"/>
  <c r="I104" i="7" s="1"/>
  <c r="F94" i="7"/>
  <c r="F93" i="7" s="1"/>
  <c r="G94" i="7"/>
  <c r="G93" i="7" s="1"/>
  <c r="H94" i="7"/>
  <c r="H93" i="7" s="1"/>
  <c r="I94" i="7"/>
  <c r="I93" i="7" s="1"/>
  <c r="I89" i="7"/>
  <c r="I88" i="7" s="1"/>
  <c r="H89" i="7"/>
  <c r="H88" i="7" s="1"/>
  <c r="G89" i="7"/>
  <c r="G88" i="7" s="1"/>
  <c r="F89" i="7"/>
  <c r="F88" i="7" s="1"/>
  <c r="F84" i="7"/>
  <c r="F83" i="7" s="1"/>
  <c r="G84" i="7"/>
  <c r="G83" i="7" s="1"/>
  <c r="H84" i="7"/>
  <c r="H83" i="7" s="1"/>
  <c r="I84" i="7"/>
  <c r="I83" i="7" s="1"/>
  <c r="F81" i="7"/>
  <c r="F80" i="7" s="1"/>
  <c r="G81" i="7"/>
  <c r="G80" i="7" s="1"/>
  <c r="H81" i="7"/>
  <c r="H80" i="7" s="1"/>
  <c r="I81" i="7"/>
  <c r="I80" i="7" s="1"/>
  <c r="F78" i="7"/>
  <c r="F77" i="7" s="1"/>
  <c r="G78" i="7"/>
  <c r="G77" i="7" s="1"/>
  <c r="H78" i="7"/>
  <c r="H77" i="7" s="1"/>
  <c r="I78" i="7"/>
  <c r="I77" i="7" s="1"/>
  <c r="F75" i="7"/>
  <c r="F74" i="7" s="1"/>
  <c r="G75" i="7"/>
  <c r="G74" i="7" s="1"/>
  <c r="H75" i="7"/>
  <c r="H74" i="7" s="1"/>
  <c r="I75" i="7"/>
  <c r="I74" i="7" s="1"/>
  <c r="F72" i="7"/>
  <c r="G72" i="7"/>
  <c r="H72" i="7"/>
  <c r="I72" i="7"/>
  <c r="F70" i="7"/>
  <c r="G70" i="7"/>
  <c r="H70" i="7"/>
  <c r="I70" i="7"/>
  <c r="F65" i="7"/>
  <c r="F64" i="7" s="1"/>
  <c r="G65" i="7"/>
  <c r="G64" i="7" s="1"/>
  <c r="H65" i="7"/>
  <c r="H64" i="7" s="1"/>
  <c r="I65" i="7"/>
  <c r="I64" i="7" s="1"/>
  <c r="F61" i="7"/>
  <c r="G61" i="7"/>
  <c r="H61" i="7"/>
  <c r="I61" i="7"/>
  <c r="F59" i="7"/>
  <c r="G59" i="7"/>
  <c r="H59" i="7"/>
  <c r="I59" i="7"/>
  <c r="F49" i="7"/>
  <c r="F48" i="7" s="1"/>
  <c r="G49" i="7"/>
  <c r="G48" i="7" s="1"/>
  <c r="H49" i="7"/>
  <c r="H48" i="7" s="1"/>
  <c r="I49" i="7"/>
  <c r="I48" i="7" s="1"/>
  <c r="F44" i="7"/>
  <c r="F43" i="7" s="1"/>
  <c r="G44" i="7"/>
  <c r="G43" i="7" s="1"/>
  <c r="H44" i="7"/>
  <c r="H43" i="7" s="1"/>
  <c r="I44" i="7"/>
  <c r="I43" i="7" s="1"/>
  <c r="I36" i="7"/>
  <c r="I35" i="7" s="1"/>
  <c r="H36" i="7"/>
  <c r="H35" i="7" s="1"/>
  <c r="G36" i="7"/>
  <c r="G35" i="7" s="1"/>
  <c r="F36" i="7"/>
  <c r="F35" i="7" s="1"/>
  <c r="I28" i="7"/>
  <c r="I27" i="7" s="1"/>
  <c r="H28" i="7"/>
  <c r="H27" i="7" s="1"/>
  <c r="G28" i="7"/>
  <c r="G27" i="7" s="1"/>
  <c r="F28" i="7"/>
  <c r="F27" i="7" s="1"/>
  <c r="I23" i="7"/>
  <c r="I22" i="7" s="1"/>
  <c r="H23" i="7"/>
  <c r="H22" i="7" s="1"/>
  <c r="G23" i="7"/>
  <c r="G22" i="7" s="1"/>
  <c r="F23" i="7"/>
  <c r="F22" i="7" s="1"/>
  <c r="F22" i="10" l="1"/>
  <c r="G108" i="7"/>
  <c r="H108" i="7"/>
  <c r="I108" i="7"/>
  <c r="H69" i="7"/>
  <c r="I69" i="7"/>
  <c r="G69" i="7"/>
  <c r="F69" i="7"/>
  <c r="G58" i="7"/>
  <c r="I58" i="7"/>
  <c r="H58" i="7"/>
  <c r="F58" i="7"/>
  <c r="C11" i="8" l="1"/>
  <c r="H33" i="3" l="1"/>
  <c r="G33" i="3"/>
  <c r="F33" i="3"/>
  <c r="E33" i="3"/>
  <c r="H25" i="3"/>
  <c r="H24" i="3" s="1"/>
  <c r="G25" i="3"/>
  <c r="F25" i="3"/>
  <c r="E25" i="3"/>
  <c r="E24" i="3" s="1"/>
  <c r="H11" i="3"/>
  <c r="H10" i="3" s="1"/>
  <c r="G11" i="3"/>
  <c r="G10" i="3" s="1"/>
  <c r="F11" i="3"/>
  <c r="F10" i="3" s="1"/>
  <c r="E11" i="3"/>
  <c r="E10" i="3" s="1"/>
  <c r="G24" i="3" l="1"/>
  <c r="F24" i="3"/>
  <c r="C29" i="8"/>
  <c r="F37" i="8"/>
  <c r="F29" i="8" s="1"/>
  <c r="E37" i="8"/>
  <c r="E29" i="8" s="1"/>
  <c r="C37" i="8"/>
  <c r="D37" i="8"/>
  <c r="D29" i="8" s="1"/>
  <c r="F10" i="8"/>
  <c r="E10" i="8"/>
  <c r="D10" i="8"/>
  <c r="C10" i="8"/>
  <c r="H37" i="10" l="1"/>
  <c r="J21" i="10"/>
  <c r="I21" i="10"/>
  <c r="H21" i="10"/>
  <c r="G21" i="10"/>
  <c r="J11" i="10"/>
  <c r="I11" i="10"/>
  <c r="H11" i="10"/>
  <c r="J8" i="10"/>
  <c r="I8" i="10"/>
  <c r="H8" i="10"/>
  <c r="I37" i="10" l="1"/>
  <c r="J37" i="10" s="1"/>
  <c r="J14" i="10"/>
  <c r="J22" i="10" s="1"/>
  <c r="J28" i="10" s="1"/>
  <c r="J29" i="10" s="1"/>
  <c r="I14" i="10"/>
  <c r="I22" i="10" s="1"/>
  <c r="H14" i="10"/>
  <c r="H22" i="10" s="1"/>
  <c r="G22" i="10"/>
</calcChain>
</file>

<file path=xl/sharedStrings.xml><?xml version="1.0" encoding="utf-8"?>
<sst xmlns="http://schemas.openxmlformats.org/spreadsheetml/2006/main" count="332" uniqueCount="132">
  <si>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</si>
  <si>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</si>
  <si>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</si>
  <si>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</si>
  <si>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</si>
  <si>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</si>
  <si>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</si>
  <si>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</si>
  <si>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</si>
  <si>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</si>
  <si>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</si>
  <si>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</si>
  <si>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</si>
  <si>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</si>
  <si>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</si>
  <si>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</si>
  <si>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</si>
  <si>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</si>
  <si>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</si>
  <si>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</si>
  <si>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</si>
  <si>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</si>
  <si>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</si>
  <si>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</si>
  <si>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</si>
  <si>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</si>
  <si>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</si>
  <si>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</si>
  <si>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</si>
  <si>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</si>
  <si>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</si>
  <si>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</si>
  <si>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</si>
  <si>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</si>
  <si>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</si>
  <si>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</si>
  <si>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</si>
  <si>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</si>
  <si>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</si>
  <si>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</si>
  <si>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</si>
  <si>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</si>
  <si>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</si>
  <si>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</si>
  <si>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</si>
  <si>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</si>
  <si>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</si>
  <si>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</si>
  <si>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</si>
  <si>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</si>
  <si>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</si>
  <si>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</si>
  <si>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</si>
  <si>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</si>
  <si>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</si>
  <si>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</si>
  <si>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</si>
  <si>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</si>
  <si>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</si>
  <si>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</si>
  <si>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</si>
  <si>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</si>
  <si>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</si>
  <si>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</si>
  <si>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</si>
  <si>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</si>
  <si>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</si>
  <si>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</si>
  <si>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</si>
  <si>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</si>
  <si>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</si>
  <si>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</si>
  <si>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</si>
  <si>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</si>
  <si>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013 Opće usluge - Srednjoškolsko obrazovanje</t>
  </si>
  <si>
    <t xml:space="preserve">  12 Opći prihodi i primici - DS</t>
  </si>
  <si>
    <t xml:space="preserve">  31 Vlastiti prihodi </t>
  </si>
  <si>
    <t xml:space="preserve">  51 Pomoći od inozemnih vlada</t>
  </si>
  <si>
    <t xml:space="preserve">  56 Pomoći temeljem prijenosa EU</t>
  </si>
  <si>
    <t>6 Donacije</t>
  </si>
  <si>
    <t xml:space="preserve">  61 Donacije</t>
  </si>
  <si>
    <t>Prihodi od imovine</t>
  </si>
  <si>
    <t xml:space="preserve">Prihodi od upravnih i adm. Pristojbi, pristojbi po pos. Propisima i naknada </t>
  </si>
  <si>
    <t>Prihodi pod prodaje proizvoda i robe te pruženih usluga, prihodi od donacija i povrati</t>
  </si>
  <si>
    <t>Financijski rashodi</t>
  </si>
  <si>
    <t>Subvencije</t>
  </si>
  <si>
    <t>Pomoći dane u inozemstvo i unutar općeg proračuna</t>
  </si>
  <si>
    <t>Naknade građanima i kućanstvima na temelju osiguranja i dr. naknade</t>
  </si>
  <si>
    <t>Ostali rashodi</t>
  </si>
  <si>
    <t>Aktivnost A024109A410901</t>
  </si>
  <si>
    <t>REDOVNA AKTIVNOST PK</t>
  </si>
  <si>
    <t>Izvor financiranja 1.1.</t>
  </si>
  <si>
    <t>OPĆI PRIHODI I PRIMICI</t>
  </si>
  <si>
    <t>Izvor financiranja 1.2.</t>
  </si>
  <si>
    <t>OPĆI PRIHODI I PRIMICI - DEC. SRED.</t>
  </si>
  <si>
    <t>Izvor financiranja 3.1.</t>
  </si>
  <si>
    <t>VLASTITI PRIHODI</t>
  </si>
  <si>
    <t>Izvor financiranja 4.3.</t>
  </si>
  <si>
    <t>OSTALI PRIHODI ZA POSEBNE NAMJENE</t>
  </si>
  <si>
    <t>Izvor financiranja 5.1.</t>
  </si>
  <si>
    <t>POMOĆI OD INOZEMNIH VLADA I TIJELA EU</t>
  </si>
  <si>
    <t>Izvor financiranja 5.2.</t>
  </si>
  <si>
    <t>POMOĆI IZ DRUGIH PRORAČUNA</t>
  </si>
  <si>
    <t>Izvor financiranja 5.6.</t>
  </si>
  <si>
    <t>POMOĆI TEMELJEM PRIJENOSA EU</t>
  </si>
  <si>
    <t>Izvor financiranja 6.1.</t>
  </si>
  <si>
    <t>IZVANNASTAVNE I OSTALE AKTIVNOSTI</t>
  </si>
  <si>
    <t>Aktivnost A024109A410905</t>
  </si>
  <si>
    <t>NABAVA UDŽBENIKA</t>
  </si>
  <si>
    <t>Naknade građanima i kućanstvima</t>
  </si>
  <si>
    <t>Aktivnost A024109A410907</t>
  </si>
  <si>
    <t>GRAĐANSKI ODGOJ I ŠKOLA I ZAJEDNICA</t>
  </si>
  <si>
    <t>Aktivnost A024109T410902</t>
  </si>
  <si>
    <t>SUFINANCIRANJE PROJEKATA PRIJAVLJENIH NA NATJEČAJE EUROSPKIH FONDOVA</t>
  </si>
  <si>
    <t>DONACIJE</t>
  </si>
  <si>
    <t>PROGRAM A024109</t>
  </si>
  <si>
    <t>DJELATNOST USTANOVA SREDNJEG ŠKOLSTVA I UČENIČKIH DOMOVA</t>
  </si>
  <si>
    <t>Aktivnost A024109K410901</t>
  </si>
  <si>
    <t>ODRŽAVANJE I OPREMANJE USTANOVA SREDNJEG ŠKOLSTVA I UČENIČKIH DOMOVA</t>
  </si>
  <si>
    <t>OPĆI IZVORI I PRIMICI</t>
  </si>
  <si>
    <t>Rashodi za dodatna ulaganja na nefinaicijskoj imovini</t>
  </si>
  <si>
    <t>Aktivnost A024109T410905</t>
  </si>
  <si>
    <t>BESPLATNE MENSTRUALNE POTREPŠTINE</t>
  </si>
  <si>
    <t>Izvršenje 2023.</t>
  </si>
  <si>
    <t>Plan 2024.</t>
  </si>
  <si>
    <t>Proračun za 2025.</t>
  </si>
  <si>
    <t>Projekcija proračuna
za 2027.</t>
  </si>
  <si>
    <t>FINANCIJSKI PLAN PRORAČUNSKOG KORISNIKA JEDINICE LOKALNE I PODRUČNE (REGIONALNE) SAMOUPRAVE 
ZA 2025. I PROJEKCIJA ZA 2026. I 2027. GODINU</t>
  </si>
  <si>
    <t>Plan za 2025.</t>
  </si>
  <si>
    <t>Projekcija 
za 2027.</t>
  </si>
  <si>
    <t>Aktivnost A024109A410903</t>
  </si>
  <si>
    <t>POMOĆNICI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</si>
</sst>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3" fillId="2" borderId="6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M30" sqref="M3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88" t="s">
        <v>23</v>
      </c>
      <c r="B3" s="88"/>
      <c r="C3" s="88"/>
      <c r="D3" s="88"/>
      <c r="E3" s="88"/>
      <c r="F3" s="88"/>
      <c r="G3" s="88"/>
      <c r="H3" s="88"/>
      <c r="I3" s="101"/>
      <c r="J3" s="101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88" t="s">
        <v>29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38</v>
      </c>
    </row>
    <row r="7" spans="1:10" ht="25.5" x14ac:dyDescent="0.25">
      <c r="A7" s="28"/>
      <c r="B7" s="29"/>
      <c r="C7" s="29"/>
      <c r="D7" s="30"/>
      <c r="E7" s="31"/>
      <c r="F7" s="3" t="s">
        <v>123</v>
      </c>
      <c r="G7" s="3" t="s">
        <v>124</v>
      </c>
      <c r="H7" s="3" t="s">
        <v>125</v>
      </c>
      <c r="I7" s="3" t="s">
        <v>45</v>
      </c>
      <c r="J7" s="3" t="s">
        <v>126</v>
      </c>
    </row>
    <row r="8" spans="1:10" x14ac:dyDescent="0.25">
      <c r="A8" s="93" t="s">
        <v>0</v>
      </c>
      <c r="B8" s="87"/>
      <c r="C8" s="87"/>
      <c r="D8" s="87"/>
      <c r="E8" s="102"/>
      <c r="F8" s="32">
        <f t="shared" ref="F8:G8" si="0">F9+F10</f>
        <v>5226527.63</v>
      </c>
      <c r="G8" s="32">
        <f t="shared" si="0"/>
        <v>9354800</v>
      </c>
      <c r="H8" s="32">
        <f t="shared" ref="H8:J8" si="1">H9+H10</f>
        <v>9536200</v>
      </c>
      <c r="I8" s="32">
        <f t="shared" si="1"/>
        <v>9094200</v>
      </c>
      <c r="J8" s="32">
        <f t="shared" si="1"/>
        <v>8929200</v>
      </c>
    </row>
    <row r="9" spans="1:10" x14ac:dyDescent="0.25">
      <c r="A9" s="103" t="s">
        <v>39</v>
      </c>
      <c r="B9" s="104"/>
      <c r="C9" s="104"/>
      <c r="D9" s="104"/>
      <c r="E9" s="100"/>
      <c r="F9" s="33">
        <v>5226527.63</v>
      </c>
      <c r="G9" s="33">
        <v>9354800</v>
      </c>
      <c r="H9" s="33">
        <v>9536200</v>
      </c>
      <c r="I9" s="33">
        <v>9094200</v>
      </c>
      <c r="J9" s="33">
        <v>8929200</v>
      </c>
    </row>
    <row r="10" spans="1:10" x14ac:dyDescent="0.25">
      <c r="A10" s="105" t="s">
        <v>40</v>
      </c>
      <c r="B10" s="100"/>
      <c r="C10" s="100"/>
      <c r="D10" s="100"/>
      <c r="E10" s="100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4"/>
      <c r="C11" s="44"/>
      <c r="D11" s="44"/>
      <c r="E11" s="44"/>
      <c r="F11" s="32">
        <f t="shared" ref="F11:G11" si="2">F12+F13</f>
        <v>5609249</v>
      </c>
      <c r="G11" s="32">
        <f t="shared" si="2"/>
        <v>9476300</v>
      </c>
      <c r="H11" s="32">
        <f t="shared" ref="H11:J11" si="3">H12+H13</f>
        <v>10140700</v>
      </c>
      <c r="I11" s="32">
        <f t="shared" si="3"/>
        <v>9201200</v>
      </c>
      <c r="J11" s="32">
        <f t="shared" si="3"/>
        <v>8936200</v>
      </c>
    </row>
    <row r="12" spans="1:10" x14ac:dyDescent="0.25">
      <c r="A12" s="106" t="s">
        <v>41</v>
      </c>
      <c r="B12" s="104"/>
      <c r="C12" s="104"/>
      <c r="D12" s="104"/>
      <c r="E12" s="104"/>
      <c r="F12" s="33">
        <v>3516743</v>
      </c>
      <c r="G12" s="33">
        <f>8558500-8000</f>
        <v>8550500</v>
      </c>
      <c r="H12" s="33">
        <v>6766300</v>
      </c>
      <c r="I12" s="33">
        <v>6734400</v>
      </c>
      <c r="J12" s="45">
        <v>6890200</v>
      </c>
    </row>
    <row r="13" spans="1:10" x14ac:dyDescent="0.25">
      <c r="A13" s="99" t="s">
        <v>42</v>
      </c>
      <c r="B13" s="100"/>
      <c r="C13" s="100"/>
      <c r="D13" s="100"/>
      <c r="E13" s="100"/>
      <c r="F13" s="46">
        <v>2092506</v>
      </c>
      <c r="G13" s="46">
        <v>925800</v>
      </c>
      <c r="H13" s="46">
        <v>3374400</v>
      </c>
      <c r="I13" s="46">
        <v>2466800</v>
      </c>
      <c r="J13" s="45">
        <v>2046000</v>
      </c>
    </row>
    <row r="14" spans="1:10" x14ac:dyDescent="0.25">
      <c r="A14" s="86" t="s">
        <v>66</v>
      </c>
      <c r="B14" s="87"/>
      <c r="C14" s="87"/>
      <c r="D14" s="87"/>
      <c r="E14" s="87"/>
      <c r="F14" s="32">
        <f t="shared" ref="F14:G14" si="4">F8-F11</f>
        <v>-382721.37000000011</v>
      </c>
      <c r="G14" s="32">
        <f t="shared" si="4"/>
        <v>-121500</v>
      </c>
      <c r="H14" s="32">
        <f t="shared" ref="H14:J14" si="5">H8-H11</f>
        <v>-604500</v>
      </c>
      <c r="I14" s="32">
        <f t="shared" si="5"/>
        <v>-107000</v>
      </c>
      <c r="J14" s="32">
        <f t="shared" si="5"/>
        <v>-7000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88" t="s">
        <v>30</v>
      </c>
      <c r="B16" s="89"/>
      <c r="C16" s="89"/>
      <c r="D16" s="89"/>
      <c r="E16" s="89"/>
      <c r="F16" s="89"/>
      <c r="G16" s="89"/>
      <c r="H16" s="89"/>
      <c r="I16" s="89"/>
      <c r="J16" s="89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8"/>
      <c r="B18" s="29"/>
      <c r="C18" s="29"/>
      <c r="D18" s="30"/>
      <c r="E18" s="31"/>
      <c r="F18" s="3" t="s">
        <v>123</v>
      </c>
      <c r="G18" s="3" t="s">
        <v>124</v>
      </c>
      <c r="H18" s="3" t="s">
        <v>125</v>
      </c>
      <c r="I18" s="3" t="s">
        <v>45</v>
      </c>
      <c r="J18" s="3" t="s">
        <v>126</v>
      </c>
    </row>
    <row r="19" spans="1:10" x14ac:dyDescent="0.25">
      <c r="A19" s="99" t="s">
        <v>43</v>
      </c>
      <c r="B19" s="100"/>
      <c r="C19" s="100"/>
      <c r="D19" s="100"/>
      <c r="E19" s="100"/>
      <c r="F19" s="46">
        <v>0</v>
      </c>
      <c r="G19" s="46">
        <v>0</v>
      </c>
      <c r="H19" s="46">
        <v>0</v>
      </c>
      <c r="I19" s="46">
        <v>0</v>
      </c>
      <c r="J19" s="45">
        <v>0</v>
      </c>
    </row>
    <row r="20" spans="1:10" x14ac:dyDescent="0.25">
      <c r="A20" s="99" t="s">
        <v>44</v>
      </c>
      <c r="B20" s="100"/>
      <c r="C20" s="100"/>
      <c r="D20" s="100"/>
      <c r="E20" s="100"/>
      <c r="F20" s="46">
        <v>0</v>
      </c>
      <c r="G20" s="46">
        <v>0</v>
      </c>
      <c r="H20" s="46">
        <v>0</v>
      </c>
      <c r="I20" s="46">
        <v>0</v>
      </c>
      <c r="J20" s="45">
        <v>0</v>
      </c>
    </row>
    <row r="21" spans="1:10" x14ac:dyDescent="0.25">
      <c r="A21" s="86" t="s">
        <v>2</v>
      </c>
      <c r="B21" s="87"/>
      <c r="C21" s="87"/>
      <c r="D21" s="87"/>
      <c r="E21" s="87"/>
      <c r="F21" s="32">
        <f t="shared" ref="F21" si="6">F19-F20</f>
        <v>0</v>
      </c>
      <c r="G21" s="32">
        <f t="shared" ref="G21:J21" si="7">G19-G20</f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</row>
    <row r="22" spans="1:10" x14ac:dyDescent="0.25">
      <c r="A22" s="86" t="s">
        <v>67</v>
      </c>
      <c r="B22" s="87"/>
      <c r="C22" s="87"/>
      <c r="D22" s="87"/>
      <c r="E22" s="87"/>
      <c r="F22" s="32">
        <f t="shared" ref="F22" si="8">F14+F21</f>
        <v>-382721.37000000011</v>
      </c>
      <c r="G22" s="32">
        <f t="shared" ref="G22:J22" si="9">G14+G21</f>
        <v>-121500</v>
      </c>
      <c r="H22" s="32">
        <f t="shared" si="9"/>
        <v>-604500</v>
      </c>
      <c r="I22" s="32">
        <f t="shared" si="9"/>
        <v>-107000</v>
      </c>
      <c r="J22" s="32">
        <f t="shared" si="9"/>
        <v>-7000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88" t="s">
        <v>68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8"/>
      <c r="B26" s="29"/>
      <c r="C26" s="29"/>
      <c r="D26" s="30"/>
      <c r="E26" s="31"/>
      <c r="F26" s="3" t="s">
        <v>123</v>
      </c>
      <c r="G26" s="3" t="s">
        <v>124</v>
      </c>
      <c r="H26" s="3" t="s">
        <v>125</v>
      </c>
      <c r="I26" s="3" t="s">
        <v>45</v>
      </c>
      <c r="J26" s="3" t="s">
        <v>126</v>
      </c>
    </row>
    <row r="27" spans="1:10" ht="15" customHeight="1" x14ac:dyDescent="0.25">
      <c r="A27" s="90" t="s">
        <v>69</v>
      </c>
      <c r="B27" s="91"/>
      <c r="C27" s="91"/>
      <c r="D27" s="91"/>
      <c r="E27" s="92"/>
      <c r="F27" s="47">
        <v>487762</v>
      </c>
      <c r="G27" s="47">
        <v>382721</v>
      </c>
      <c r="H27" s="47">
        <v>604500</v>
      </c>
      <c r="I27" s="47">
        <v>107000</v>
      </c>
      <c r="J27" s="48">
        <v>7000</v>
      </c>
    </row>
    <row r="28" spans="1:10" ht="15" customHeight="1" x14ac:dyDescent="0.25">
      <c r="A28" s="86" t="s">
        <v>70</v>
      </c>
      <c r="B28" s="87"/>
      <c r="C28" s="87"/>
      <c r="D28" s="87"/>
      <c r="E28" s="87"/>
      <c r="F28" s="49">
        <v>0</v>
      </c>
      <c r="G28" s="49">
        <v>604500</v>
      </c>
      <c r="H28" s="49">
        <v>107000</v>
      </c>
      <c r="I28" s="49">
        <v>7000</v>
      </c>
      <c r="J28" s="50">
        <f t="shared" ref="J28" si="10">J22+J27</f>
        <v>0</v>
      </c>
    </row>
    <row r="29" spans="1:10" ht="45" customHeight="1" x14ac:dyDescent="0.25">
      <c r="A29" s="93" t="s">
        <v>71</v>
      </c>
      <c r="B29" s="94"/>
      <c r="C29" s="94"/>
      <c r="D29" s="94"/>
      <c r="E29" s="95"/>
      <c r="F29" s="49">
        <f>F14+F21+F27-F28</f>
        <v>105040.62999999989</v>
      </c>
      <c r="G29" s="49">
        <v>604500</v>
      </c>
      <c r="H29" s="49">
        <v>107000</v>
      </c>
      <c r="I29" s="49">
        <v>7000</v>
      </c>
      <c r="J29" s="49">
        <f t="shared" ref="G29:J29" si="11">J14+J21+J27-J28</f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96" t="s">
        <v>65</v>
      </c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3" t="s">
        <v>123</v>
      </c>
      <c r="G33" s="3" t="s">
        <v>124</v>
      </c>
      <c r="H33" s="3" t="s">
        <v>125</v>
      </c>
      <c r="I33" s="3" t="s">
        <v>45</v>
      </c>
      <c r="J33" s="3" t="s">
        <v>126</v>
      </c>
    </row>
    <row r="34" spans="1:10" x14ac:dyDescent="0.25">
      <c r="A34" s="90" t="s">
        <v>69</v>
      </c>
      <c r="B34" s="91"/>
      <c r="C34" s="91"/>
      <c r="D34" s="91"/>
      <c r="E34" s="92"/>
      <c r="F34" s="47">
        <v>487762</v>
      </c>
      <c r="G34" s="47">
        <v>105041</v>
      </c>
      <c r="H34" s="47">
        <v>604500</v>
      </c>
      <c r="I34" s="47">
        <v>107000</v>
      </c>
      <c r="J34" s="48">
        <v>7000</v>
      </c>
    </row>
    <row r="35" spans="1:10" ht="28.5" customHeight="1" x14ac:dyDescent="0.25">
      <c r="A35" s="90" t="s">
        <v>72</v>
      </c>
      <c r="B35" s="91"/>
      <c r="C35" s="91"/>
      <c r="D35" s="91"/>
      <c r="E35" s="92"/>
      <c r="F35" s="47">
        <v>487762</v>
      </c>
      <c r="G35" s="47">
        <v>105041</v>
      </c>
      <c r="H35" s="47">
        <v>604500</v>
      </c>
      <c r="I35" s="47">
        <v>107000</v>
      </c>
      <c r="J35" s="48">
        <v>7000</v>
      </c>
    </row>
    <row r="36" spans="1:10" x14ac:dyDescent="0.25">
      <c r="A36" s="90" t="s">
        <v>73</v>
      </c>
      <c r="B36" s="97"/>
      <c r="C36" s="97"/>
      <c r="D36" s="97"/>
      <c r="E36" s="98"/>
      <c r="F36" s="47">
        <v>382721</v>
      </c>
      <c r="G36" s="47">
        <v>604500</v>
      </c>
      <c r="H36" s="47">
        <v>107000</v>
      </c>
      <c r="I36" s="47">
        <v>7000</v>
      </c>
      <c r="J36" s="48">
        <v>0</v>
      </c>
    </row>
    <row r="37" spans="1:10" ht="15" customHeight="1" x14ac:dyDescent="0.25">
      <c r="A37" s="86" t="s">
        <v>70</v>
      </c>
      <c r="B37" s="87"/>
      <c r="C37" s="87"/>
      <c r="D37" s="87"/>
      <c r="E37" s="87"/>
      <c r="F37" s="34">
        <f>F34-F35+F36</f>
        <v>382721</v>
      </c>
      <c r="G37" s="34">
        <f>G34-G35+G36</f>
        <v>604500</v>
      </c>
      <c r="H37" s="34">
        <f t="shared" ref="G37:J37" si="12">H34-H35+H36</f>
        <v>107000</v>
      </c>
      <c r="I37" s="34">
        <f>I34-I35+I36</f>
        <v>7000</v>
      </c>
      <c r="J37" s="60">
        <f t="shared" si="12"/>
        <v>0</v>
      </c>
    </row>
    <row r="38" spans="1:10" ht="17.25" customHeight="1" x14ac:dyDescent="0.25"/>
    <row r="39" spans="1:10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4" workbookViewId="0">
      <selection activeCell="B16" sqref="B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8" t="s">
        <v>127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8" t="s">
        <v>23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8" t="s">
        <v>4</v>
      </c>
      <c r="B5" s="88"/>
      <c r="C5" s="88"/>
      <c r="D5" s="88"/>
      <c r="E5" s="88"/>
      <c r="F5" s="88"/>
      <c r="G5" s="88"/>
      <c r="H5" s="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8" t="s">
        <v>46</v>
      </c>
      <c r="B7" s="88"/>
      <c r="C7" s="88"/>
      <c r="D7" s="88"/>
      <c r="E7" s="88"/>
      <c r="F7" s="88"/>
      <c r="G7" s="88"/>
      <c r="H7" s="8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3" t="s">
        <v>123</v>
      </c>
      <c r="E9" s="3" t="s">
        <v>124</v>
      </c>
      <c r="F9" s="3" t="s">
        <v>125</v>
      </c>
      <c r="G9" s="3" t="s">
        <v>45</v>
      </c>
      <c r="H9" s="3" t="s">
        <v>126</v>
      </c>
    </row>
    <row r="10" spans="1:8" x14ac:dyDescent="0.25">
      <c r="A10" s="38"/>
      <c r="B10" s="39"/>
      <c r="C10" s="37" t="s">
        <v>0</v>
      </c>
      <c r="D10" s="70">
        <f t="shared" ref="D10" si="0">D11+D17</f>
        <v>5226527</v>
      </c>
      <c r="E10" s="70">
        <f t="shared" ref="E10:H10" si="1">E11+E17</f>
        <v>9354800</v>
      </c>
      <c r="F10" s="70">
        <f t="shared" si="1"/>
        <v>9536200</v>
      </c>
      <c r="G10" s="70">
        <f t="shared" si="1"/>
        <v>9094200</v>
      </c>
      <c r="H10" s="70">
        <f t="shared" si="1"/>
        <v>8929200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f t="shared" ref="D11" si="2">D12+D13+D14+D15+D16</f>
        <v>5226527</v>
      </c>
      <c r="E11" s="8">
        <f t="shared" ref="E11:H11" si="3">E12+E13+E14+E15+E16</f>
        <v>9354800</v>
      </c>
      <c r="F11" s="8">
        <f t="shared" si="3"/>
        <v>9536200</v>
      </c>
      <c r="G11" s="8">
        <f t="shared" si="3"/>
        <v>9094200</v>
      </c>
      <c r="H11" s="8">
        <f t="shared" si="3"/>
        <v>8929200</v>
      </c>
    </row>
    <row r="12" spans="1:8" ht="38.25" x14ac:dyDescent="0.25">
      <c r="A12" s="11"/>
      <c r="B12" s="16">
        <v>63</v>
      </c>
      <c r="C12" s="16" t="s">
        <v>32</v>
      </c>
      <c r="D12" s="9">
        <v>4412684</v>
      </c>
      <c r="E12" s="9">
        <v>4127200</v>
      </c>
      <c r="F12" s="9">
        <v>3875500</v>
      </c>
      <c r="G12" s="9">
        <v>3547500</v>
      </c>
      <c r="H12" s="9">
        <v>3408300</v>
      </c>
    </row>
    <row r="13" spans="1:8" x14ac:dyDescent="0.25">
      <c r="A13" s="11"/>
      <c r="B13" s="16">
        <v>64</v>
      </c>
      <c r="C13" s="16" t="s">
        <v>81</v>
      </c>
      <c r="D13" s="9">
        <v>5</v>
      </c>
      <c r="E13" s="9">
        <v>100</v>
      </c>
      <c r="F13" s="9">
        <v>100</v>
      </c>
      <c r="G13" s="9">
        <v>100</v>
      </c>
      <c r="H13" s="9">
        <v>100</v>
      </c>
    </row>
    <row r="14" spans="1:8" ht="38.25" x14ac:dyDescent="0.25">
      <c r="A14" s="11"/>
      <c r="B14" s="16">
        <v>65</v>
      </c>
      <c r="C14" s="16" t="s">
        <v>82</v>
      </c>
      <c r="D14" s="9">
        <v>1543</v>
      </c>
      <c r="E14" s="9">
        <v>800</v>
      </c>
      <c r="F14" s="9">
        <v>700</v>
      </c>
      <c r="G14" s="9">
        <v>800</v>
      </c>
      <c r="H14" s="9">
        <v>800</v>
      </c>
    </row>
    <row r="15" spans="1:8" ht="51" x14ac:dyDescent="0.25">
      <c r="A15" s="12"/>
      <c r="B15" s="12">
        <v>66</v>
      </c>
      <c r="C15" s="16" t="s">
        <v>83</v>
      </c>
      <c r="D15" s="9">
        <v>28917</v>
      </c>
      <c r="E15" s="9">
        <v>29000</v>
      </c>
      <c r="F15" s="9">
        <v>38500</v>
      </c>
      <c r="G15" s="9">
        <v>40500</v>
      </c>
      <c r="H15" s="9">
        <v>43500</v>
      </c>
    </row>
    <row r="16" spans="1:8" ht="38.25" x14ac:dyDescent="0.25">
      <c r="A16" s="12"/>
      <c r="B16" s="12">
        <v>67</v>
      </c>
      <c r="C16" s="16" t="s">
        <v>33</v>
      </c>
      <c r="D16" s="75">
        <v>783378</v>
      </c>
      <c r="E16" s="75">
        <v>5197700</v>
      </c>
      <c r="F16" s="9">
        <v>5621400</v>
      </c>
      <c r="G16" s="9">
        <v>5505300</v>
      </c>
      <c r="H16" s="9">
        <v>5476500</v>
      </c>
    </row>
    <row r="17" spans="1:8" ht="25.5" x14ac:dyDescent="0.25">
      <c r="A17" s="14">
        <v>7</v>
      </c>
      <c r="B17" s="15"/>
      <c r="C17" s="26" t="s">
        <v>8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</row>
    <row r="18" spans="1:8" ht="38.25" x14ac:dyDescent="0.25">
      <c r="A18" s="16"/>
      <c r="B18" s="16">
        <v>72</v>
      </c>
      <c r="C18" s="27" t="s">
        <v>31</v>
      </c>
      <c r="D18" s="9">
        <v>0</v>
      </c>
      <c r="E18" s="9">
        <v>0</v>
      </c>
      <c r="F18" s="9">
        <v>0</v>
      </c>
      <c r="G18" s="9">
        <v>0</v>
      </c>
      <c r="H18" s="10">
        <v>0</v>
      </c>
    </row>
    <row r="21" spans="1:8" ht="15.75" x14ac:dyDescent="0.25">
      <c r="A21" s="88" t="s">
        <v>47</v>
      </c>
      <c r="B21" s="107"/>
      <c r="C21" s="107"/>
      <c r="D21" s="107"/>
      <c r="E21" s="107"/>
      <c r="F21" s="107"/>
      <c r="G21" s="107"/>
      <c r="H21" s="107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9</v>
      </c>
      <c r="D23" s="3" t="s">
        <v>123</v>
      </c>
      <c r="E23" s="3" t="s">
        <v>124</v>
      </c>
      <c r="F23" s="3" t="s">
        <v>125</v>
      </c>
      <c r="G23" s="3" t="s">
        <v>45</v>
      </c>
      <c r="H23" s="3" t="s">
        <v>126</v>
      </c>
    </row>
    <row r="24" spans="1:8" x14ac:dyDescent="0.25">
      <c r="A24" s="38"/>
      <c r="B24" s="39"/>
      <c r="C24" s="37" t="s">
        <v>1</v>
      </c>
      <c r="D24" s="70">
        <f t="shared" ref="D24" si="4">D25+D33</f>
        <v>5609249</v>
      </c>
      <c r="E24" s="70">
        <f t="shared" ref="E24:H24" si="5">E25+E33</f>
        <v>9476300</v>
      </c>
      <c r="F24" s="70">
        <f t="shared" si="5"/>
        <v>10140700</v>
      </c>
      <c r="G24" s="70">
        <f t="shared" si="5"/>
        <v>9201200</v>
      </c>
      <c r="H24" s="70">
        <f t="shared" si="5"/>
        <v>8936200</v>
      </c>
    </row>
    <row r="25" spans="1:8" ht="15.75" customHeight="1" x14ac:dyDescent="0.25">
      <c r="A25" s="11">
        <v>3</v>
      </c>
      <c r="B25" s="11"/>
      <c r="C25" s="11" t="s">
        <v>10</v>
      </c>
      <c r="D25" s="73">
        <f t="shared" ref="D25" si="6">SUM(D26:D32)</f>
        <v>3516744</v>
      </c>
      <c r="E25" s="73">
        <f t="shared" ref="E25:H25" si="7">SUM(E26:E32)</f>
        <v>8189300</v>
      </c>
      <c r="F25" s="73">
        <f t="shared" si="7"/>
        <v>6766300</v>
      </c>
      <c r="G25" s="73">
        <f t="shared" si="7"/>
        <v>6734400</v>
      </c>
      <c r="H25" s="73">
        <f t="shared" si="7"/>
        <v>6890200</v>
      </c>
    </row>
    <row r="26" spans="1:8" ht="15.75" customHeight="1" x14ac:dyDescent="0.25">
      <c r="A26" s="11"/>
      <c r="B26" s="16">
        <v>31</v>
      </c>
      <c r="C26" s="16" t="s">
        <v>11</v>
      </c>
      <c r="D26" s="9">
        <v>2168681</v>
      </c>
      <c r="E26" s="9">
        <v>2510500</v>
      </c>
      <c r="F26" s="9">
        <v>2847300</v>
      </c>
      <c r="G26" s="9">
        <v>3070400</v>
      </c>
      <c r="H26" s="9">
        <v>3283200</v>
      </c>
    </row>
    <row r="27" spans="1:8" x14ac:dyDescent="0.25">
      <c r="A27" s="12"/>
      <c r="B27" s="12">
        <v>32</v>
      </c>
      <c r="C27" s="12" t="s">
        <v>26</v>
      </c>
      <c r="D27" s="9">
        <v>769188</v>
      </c>
      <c r="E27" s="9">
        <v>4962300</v>
      </c>
      <c r="F27" s="9">
        <v>3855300</v>
      </c>
      <c r="G27" s="9">
        <v>3660700</v>
      </c>
      <c r="H27" s="9">
        <v>3603700</v>
      </c>
    </row>
    <row r="28" spans="1:8" x14ac:dyDescent="0.25">
      <c r="A28" s="12"/>
      <c r="B28" s="12">
        <v>34</v>
      </c>
      <c r="C28" s="12" t="s">
        <v>84</v>
      </c>
      <c r="D28" s="9">
        <v>5620</v>
      </c>
      <c r="E28" s="9">
        <v>5400</v>
      </c>
      <c r="F28" s="9">
        <v>1700</v>
      </c>
      <c r="G28" s="9">
        <v>1300</v>
      </c>
      <c r="H28" s="9">
        <v>1300</v>
      </c>
    </row>
    <row r="29" spans="1:8" x14ac:dyDescent="0.25">
      <c r="A29" s="12"/>
      <c r="B29" s="12">
        <v>35</v>
      </c>
      <c r="C29" s="12" t="s">
        <v>85</v>
      </c>
      <c r="D29" s="9">
        <v>12853</v>
      </c>
      <c r="E29" s="9">
        <v>73000</v>
      </c>
      <c r="F29" s="9">
        <v>0</v>
      </c>
      <c r="G29" s="9">
        <v>0</v>
      </c>
      <c r="H29" s="9">
        <v>0</v>
      </c>
    </row>
    <row r="30" spans="1:8" ht="25.5" x14ac:dyDescent="0.25">
      <c r="A30" s="12"/>
      <c r="B30" s="12">
        <v>36</v>
      </c>
      <c r="C30" s="16" t="s">
        <v>86</v>
      </c>
      <c r="D30" s="9">
        <v>43112</v>
      </c>
      <c r="E30" s="9">
        <v>66000</v>
      </c>
      <c r="F30" s="9">
        <v>0</v>
      </c>
      <c r="G30" s="9">
        <v>0</v>
      </c>
      <c r="H30" s="9">
        <v>0</v>
      </c>
    </row>
    <row r="31" spans="1:8" ht="38.25" x14ac:dyDescent="0.25">
      <c r="A31" s="12"/>
      <c r="B31" s="12">
        <v>37</v>
      </c>
      <c r="C31" s="16" t="s">
        <v>87</v>
      </c>
      <c r="D31" s="9">
        <v>460</v>
      </c>
      <c r="E31" s="9">
        <v>1800</v>
      </c>
      <c r="F31" s="9">
        <v>1700</v>
      </c>
      <c r="G31" s="9">
        <v>1700</v>
      </c>
      <c r="H31" s="9">
        <v>1700</v>
      </c>
    </row>
    <row r="32" spans="1:8" x14ac:dyDescent="0.25">
      <c r="A32" s="12"/>
      <c r="B32" s="12">
        <v>38</v>
      </c>
      <c r="C32" s="12" t="s">
        <v>88</v>
      </c>
      <c r="D32" s="9">
        <v>516830</v>
      </c>
      <c r="E32" s="9">
        <v>570300</v>
      </c>
      <c r="F32" s="9">
        <v>60300</v>
      </c>
      <c r="G32" s="9">
        <v>300</v>
      </c>
      <c r="H32" s="9">
        <v>300</v>
      </c>
    </row>
    <row r="33" spans="1:8" ht="25.5" x14ac:dyDescent="0.25">
      <c r="A33" s="14">
        <v>4</v>
      </c>
      <c r="B33" s="15"/>
      <c r="C33" s="26" t="s">
        <v>12</v>
      </c>
      <c r="D33" s="73">
        <f t="shared" ref="D33" si="8">SUM(D34:D36)</f>
        <v>2092505</v>
      </c>
      <c r="E33" s="73">
        <f t="shared" ref="E33:H33" si="9">SUM(E34:E36)</f>
        <v>1287000</v>
      </c>
      <c r="F33" s="73">
        <f t="shared" si="9"/>
        <v>3374400</v>
      </c>
      <c r="G33" s="73">
        <f t="shared" si="9"/>
        <v>2466800</v>
      </c>
      <c r="H33" s="73">
        <f t="shared" si="9"/>
        <v>2046000</v>
      </c>
    </row>
    <row r="34" spans="1:8" ht="38.25" x14ac:dyDescent="0.25">
      <c r="A34" s="16"/>
      <c r="B34" s="16">
        <v>41</v>
      </c>
      <c r="C34" s="27" t="s">
        <v>13</v>
      </c>
      <c r="D34" s="9">
        <v>158189</v>
      </c>
      <c r="E34" s="9">
        <v>0</v>
      </c>
      <c r="F34" s="9">
        <v>3230000</v>
      </c>
      <c r="G34" s="9">
        <v>2357600</v>
      </c>
      <c r="H34" s="9">
        <v>1947000</v>
      </c>
    </row>
    <row r="35" spans="1:8" ht="38.25" x14ac:dyDescent="0.25">
      <c r="A35" s="14"/>
      <c r="B35" s="74">
        <v>42</v>
      </c>
      <c r="C35" s="27" t="s">
        <v>34</v>
      </c>
      <c r="D35" s="9">
        <v>1934316</v>
      </c>
      <c r="E35" s="9">
        <v>1287000</v>
      </c>
      <c r="F35" s="9">
        <v>144400</v>
      </c>
      <c r="G35" s="9">
        <v>109200</v>
      </c>
      <c r="H35" s="9">
        <v>99000</v>
      </c>
    </row>
    <row r="36" spans="1:8" ht="38.25" x14ac:dyDescent="0.25">
      <c r="A36" s="16"/>
      <c r="B36" s="16">
        <v>45</v>
      </c>
      <c r="C36" s="27" t="s">
        <v>13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5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view="pageBreakPreview" topLeftCell="A7" zoomScaleNormal="100" zoomScaleSheetLayoutView="100" workbookViewId="0">
      <selection activeCell="E39" sqref="E39"/>
    </sheetView>
  </sheetViews>
  <sheetFormatPr defaultRowHeight="15" x14ac:dyDescent="0.25"/>
  <cols>
    <col min="1" max="1" width="31" bestFit="1" customWidth="1"/>
    <col min="2" max="6" width="25.28515625" customWidth="1"/>
  </cols>
  <sheetData>
    <row r="1" spans="1:6" ht="42" customHeight="1" x14ac:dyDescent="0.25">
      <c r="A1" s="88" t="s">
        <v>36</v>
      </c>
      <c r="B1" s="88"/>
      <c r="C1" s="88"/>
      <c r="D1" s="88"/>
      <c r="E1" s="88"/>
      <c r="F1" s="8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88" t="s">
        <v>23</v>
      </c>
      <c r="B3" s="88"/>
      <c r="C3" s="88"/>
      <c r="D3" s="88"/>
      <c r="E3" s="88"/>
      <c r="F3" s="88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88" t="s">
        <v>4</v>
      </c>
      <c r="B5" s="88"/>
      <c r="C5" s="88"/>
      <c r="D5" s="88"/>
      <c r="E5" s="88"/>
      <c r="F5" s="88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88" t="s">
        <v>48</v>
      </c>
      <c r="B7" s="88"/>
      <c r="C7" s="88"/>
      <c r="D7" s="88"/>
      <c r="E7" s="88"/>
      <c r="F7" s="88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50</v>
      </c>
      <c r="B9" s="3" t="s">
        <v>123</v>
      </c>
      <c r="C9" s="3" t="s">
        <v>124</v>
      </c>
      <c r="D9" s="3" t="s">
        <v>125</v>
      </c>
      <c r="E9" s="3" t="s">
        <v>45</v>
      </c>
      <c r="F9" s="3" t="s">
        <v>126</v>
      </c>
    </row>
    <row r="10" spans="1:6" x14ac:dyDescent="0.25">
      <c r="A10" s="40" t="s">
        <v>0</v>
      </c>
      <c r="B10" s="71">
        <f>B11+B14+B16+B18+B22</f>
        <v>5226527</v>
      </c>
      <c r="C10" s="71">
        <f>C11+C14+C16+C18+C22</f>
        <v>9354800</v>
      </c>
      <c r="D10" s="71">
        <f>D11+D14+D16+D18+D22</f>
        <v>9536200</v>
      </c>
      <c r="E10" s="71">
        <f>E11+E14+E16+E18+E22</f>
        <v>9094200</v>
      </c>
      <c r="F10" s="71">
        <f>F11+F14+F16+F18+F22</f>
        <v>8929200</v>
      </c>
    </row>
    <row r="11" spans="1:6" x14ac:dyDescent="0.25">
      <c r="A11" s="26" t="s">
        <v>55</v>
      </c>
      <c r="B11" s="71">
        <f>B12+B13</f>
        <v>783378</v>
      </c>
      <c r="C11" s="71">
        <f>C12+C13</f>
        <v>5197700</v>
      </c>
      <c r="D11" s="71">
        <f t="shared" ref="D11:F11" si="0">D12+D13</f>
        <v>5621400</v>
      </c>
      <c r="E11" s="71">
        <f t="shared" si="0"/>
        <v>5505300</v>
      </c>
      <c r="F11" s="71">
        <f t="shared" si="0"/>
        <v>5476500</v>
      </c>
    </row>
    <row r="12" spans="1:6" x14ac:dyDescent="0.25">
      <c r="A12" s="13" t="s">
        <v>56</v>
      </c>
      <c r="B12" s="9">
        <v>716041</v>
      </c>
      <c r="C12" s="9">
        <v>5064700</v>
      </c>
      <c r="D12" s="9">
        <v>5490400</v>
      </c>
      <c r="E12" s="9">
        <v>5374300</v>
      </c>
      <c r="F12" s="9">
        <v>5345500</v>
      </c>
    </row>
    <row r="13" spans="1:6" x14ac:dyDescent="0.25">
      <c r="A13" s="13" t="s">
        <v>75</v>
      </c>
      <c r="B13" s="9">
        <v>67337</v>
      </c>
      <c r="C13" s="9">
        <v>133000</v>
      </c>
      <c r="D13" s="9">
        <v>131000</v>
      </c>
      <c r="E13" s="9">
        <v>131000</v>
      </c>
      <c r="F13" s="9">
        <v>131000</v>
      </c>
    </row>
    <row r="14" spans="1:6" x14ac:dyDescent="0.25">
      <c r="A14" s="26" t="s">
        <v>57</v>
      </c>
      <c r="B14" s="69">
        <f>B15</f>
        <v>28445</v>
      </c>
      <c r="C14" s="69">
        <f>C15</f>
        <v>23100</v>
      </c>
      <c r="D14" s="69">
        <f t="shared" ref="D14:F14" si="1">D15</f>
        <v>30100</v>
      </c>
      <c r="E14" s="69">
        <f t="shared" si="1"/>
        <v>32100</v>
      </c>
      <c r="F14" s="69">
        <f t="shared" si="1"/>
        <v>35100</v>
      </c>
    </row>
    <row r="15" spans="1:6" x14ac:dyDescent="0.25">
      <c r="A15" s="13" t="s">
        <v>76</v>
      </c>
      <c r="B15" s="9">
        <v>28445</v>
      </c>
      <c r="C15" s="9">
        <v>23100</v>
      </c>
      <c r="D15" s="9">
        <v>30100</v>
      </c>
      <c r="E15" s="9">
        <v>32100</v>
      </c>
      <c r="F15" s="9">
        <v>35100</v>
      </c>
    </row>
    <row r="16" spans="1:6" ht="25.5" x14ac:dyDescent="0.25">
      <c r="A16" s="11" t="s">
        <v>53</v>
      </c>
      <c r="B16" s="69">
        <f>B17</f>
        <v>1543</v>
      </c>
      <c r="C16" s="69">
        <f>C17</f>
        <v>800</v>
      </c>
      <c r="D16" s="69">
        <f t="shared" ref="D16:F16" si="2">D17</f>
        <v>700</v>
      </c>
      <c r="E16" s="69">
        <f t="shared" si="2"/>
        <v>800</v>
      </c>
      <c r="F16" s="69">
        <f t="shared" si="2"/>
        <v>800</v>
      </c>
    </row>
    <row r="17" spans="1:6" ht="25.5" x14ac:dyDescent="0.25">
      <c r="A17" s="18" t="s">
        <v>54</v>
      </c>
      <c r="B17" s="9">
        <v>1543</v>
      </c>
      <c r="C17" s="9">
        <v>800</v>
      </c>
      <c r="D17" s="9">
        <v>700</v>
      </c>
      <c r="E17" s="9">
        <v>800</v>
      </c>
      <c r="F17" s="9">
        <v>800</v>
      </c>
    </row>
    <row r="18" spans="1:6" x14ac:dyDescent="0.25">
      <c r="A18" s="40" t="s">
        <v>51</v>
      </c>
      <c r="B18" s="69">
        <f>B19+B20+B21</f>
        <v>4412685</v>
      </c>
      <c r="C18" s="69">
        <f>C19+C20+C21</f>
        <v>4127200</v>
      </c>
      <c r="D18" s="69">
        <f t="shared" ref="D18:F18" si="3">D19+D20+D21</f>
        <v>3875500</v>
      </c>
      <c r="E18" s="69">
        <f t="shared" si="3"/>
        <v>3547500</v>
      </c>
      <c r="F18" s="69">
        <f t="shared" si="3"/>
        <v>3408300</v>
      </c>
    </row>
    <row r="19" spans="1:6" x14ac:dyDescent="0.25">
      <c r="A19" s="13" t="s">
        <v>77</v>
      </c>
      <c r="B19" s="9">
        <v>9527</v>
      </c>
      <c r="C19" s="9">
        <v>26000</v>
      </c>
      <c r="D19" s="9">
        <v>22000</v>
      </c>
      <c r="E19" s="9">
        <v>18000</v>
      </c>
      <c r="F19" s="10">
        <v>15000</v>
      </c>
    </row>
    <row r="20" spans="1:6" x14ac:dyDescent="0.25">
      <c r="A20" s="13" t="s">
        <v>52</v>
      </c>
      <c r="B20" s="9">
        <v>2253452</v>
      </c>
      <c r="C20" s="9">
        <v>2813800</v>
      </c>
      <c r="D20" s="9">
        <v>3713500</v>
      </c>
      <c r="E20" s="9">
        <v>3389500</v>
      </c>
      <c r="F20" s="10">
        <v>3253300</v>
      </c>
    </row>
    <row r="21" spans="1:6" x14ac:dyDescent="0.25">
      <c r="A21" s="13" t="s">
        <v>78</v>
      </c>
      <c r="B21" s="9">
        <v>2149706</v>
      </c>
      <c r="C21" s="9">
        <v>1287400</v>
      </c>
      <c r="D21" s="9">
        <v>140000</v>
      </c>
      <c r="E21" s="9">
        <v>140000</v>
      </c>
      <c r="F21" s="10">
        <v>140000</v>
      </c>
    </row>
    <row r="22" spans="1:6" x14ac:dyDescent="0.25">
      <c r="A22" s="40" t="s">
        <v>79</v>
      </c>
      <c r="B22" s="69">
        <f>B23</f>
        <v>476</v>
      </c>
      <c r="C22" s="69">
        <f>C23</f>
        <v>6000</v>
      </c>
      <c r="D22" s="69">
        <f t="shared" ref="D22:F22" si="4">D23</f>
        <v>8500</v>
      </c>
      <c r="E22" s="69">
        <f t="shared" si="4"/>
        <v>8500</v>
      </c>
      <c r="F22" s="69">
        <f t="shared" si="4"/>
        <v>8500</v>
      </c>
    </row>
    <row r="23" spans="1:6" x14ac:dyDescent="0.25">
      <c r="A23" s="13" t="s">
        <v>80</v>
      </c>
      <c r="B23" s="9">
        <v>476</v>
      </c>
      <c r="C23" s="9">
        <v>6000</v>
      </c>
      <c r="D23" s="9">
        <v>8500</v>
      </c>
      <c r="E23" s="9">
        <v>8500</v>
      </c>
      <c r="F23" s="10">
        <v>8500</v>
      </c>
    </row>
    <row r="26" spans="1:6" ht="15.75" customHeight="1" x14ac:dyDescent="0.25">
      <c r="A26" s="88" t="s">
        <v>49</v>
      </c>
      <c r="B26" s="88"/>
      <c r="C26" s="88"/>
      <c r="D26" s="88"/>
      <c r="E26" s="88"/>
      <c r="F26" s="88"/>
    </row>
    <row r="27" spans="1:6" ht="18" x14ac:dyDescent="0.25">
      <c r="A27" s="25"/>
      <c r="B27" s="25"/>
      <c r="C27" s="25"/>
      <c r="D27" s="25"/>
      <c r="E27" s="5"/>
      <c r="F27" s="5"/>
    </row>
    <row r="28" spans="1:6" ht="25.5" x14ac:dyDescent="0.25">
      <c r="A28" s="21" t="s">
        <v>50</v>
      </c>
      <c r="B28" s="3" t="s">
        <v>123</v>
      </c>
      <c r="C28" s="3" t="s">
        <v>124</v>
      </c>
      <c r="D28" s="3" t="s">
        <v>125</v>
      </c>
      <c r="E28" s="3" t="s">
        <v>45</v>
      </c>
      <c r="F28" s="3" t="s">
        <v>126</v>
      </c>
    </row>
    <row r="29" spans="1:6" x14ac:dyDescent="0.25">
      <c r="A29" s="40" t="s">
        <v>1</v>
      </c>
      <c r="B29" s="70">
        <f t="shared" ref="B29" si="5">B30+B33+B35+B37+B41</f>
        <v>5609249</v>
      </c>
      <c r="C29" s="70">
        <f t="shared" ref="C29:F29" si="6">C30+C33+C35+C37+C41</f>
        <v>9476300</v>
      </c>
      <c r="D29" s="70">
        <f t="shared" si="6"/>
        <v>10140700</v>
      </c>
      <c r="E29" s="70">
        <f t="shared" si="6"/>
        <v>9201200</v>
      </c>
      <c r="F29" s="70">
        <f t="shared" si="6"/>
        <v>8936200</v>
      </c>
    </row>
    <row r="30" spans="1:6" ht="15.75" customHeight="1" x14ac:dyDescent="0.25">
      <c r="A30" s="26" t="s">
        <v>55</v>
      </c>
      <c r="B30" s="69">
        <f>B31+B32</f>
        <v>280733</v>
      </c>
      <c r="C30" s="69">
        <f t="shared" ref="C30:F30" si="7">C31+C32</f>
        <v>5197700</v>
      </c>
      <c r="D30" s="69">
        <f t="shared" si="7"/>
        <v>5621400</v>
      </c>
      <c r="E30" s="69">
        <f t="shared" si="7"/>
        <v>5505300</v>
      </c>
      <c r="F30" s="69">
        <f t="shared" si="7"/>
        <v>5476500</v>
      </c>
    </row>
    <row r="31" spans="1:6" x14ac:dyDescent="0.25">
      <c r="A31" s="13" t="s">
        <v>56</v>
      </c>
      <c r="B31" s="9">
        <v>194575</v>
      </c>
      <c r="C31" s="9">
        <v>5064700</v>
      </c>
      <c r="D31" s="9">
        <v>5490400</v>
      </c>
      <c r="E31" s="9">
        <v>5374300</v>
      </c>
      <c r="F31" s="9">
        <v>5345500</v>
      </c>
    </row>
    <row r="32" spans="1:6" x14ac:dyDescent="0.25">
      <c r="A32" s="13" t="s">
        <v>75</v>
      </c>
      <c r="B32" s="8">
        <v>86158</v>
      </c>
      <c r="C32" s="8">
        <v>133000</v>
      </c>
      <c r="D32" s="8">
        <v>131000</v>
      </c>
      <c r="E32" s="8">
        <v>131000</v>
      </c>
      <c r="F32" s="8">
        <v>131000</v>
      </c>
    </row>
    <row r="33" spans="1:6" x14ac:dyDescent="0.25">
      <c r="A33" s="26" t="s">
        <v>57</v>
      </c>
      <c r="B33" s="69">
        <f>B34</f>
        <v>23281</v>
      </c>
      <c r="C33" s="69">
        <f t="shared" ref="C33:F33" si="8">C34</f>
        <v>19100</v>
      </c>
      <c r="D33" s="69">
        <f t="shared" si="8"/>
        <v>32100</v>
      </c>
      <c r="E33" s="69">
        <f t="shared" si="8"/>
        <v>34100</v>
      </c>
      <c r="F33" s="69">
        <f t="shared" si="8"/>
        <v>37100</v>
      </c>
    </row>
    <row r="34" spans="1:6" x14ac:dyDescent="0.25">
      <c r="A34" s="13" t="s">
        <v>58</v>
      </c>
      <c r="B34" s="9">
        <v>23281</v>
      </c>
      <c r="C34" s="9">
        <v>19100</v>
      </c>
      <c r="D34" s="9">
        <v>32100</v>
      </c>
      <c r="E34" s="9">
        <v>34100</v>
      </c>
      <c r="F34" s="10">
        <v>37100</v>
      </c>
    </row>
    <row r="35" spans="1:6" x14ac:dyDescent="0.25">
      <c r="A35" s="11" t="s">
        <v>53</v>
      </c>
      <c r="B35" s="69">
        <f>B36</f>
        <v>332</v>
      </c>
      <c r="C35" s="69">
        <f t="shared" ref="C35:F35" si="9">C36</f>
        <v>800</v>
      </c>
      <c r="D35" s="69">
        <f t="shared" si="9"/>
        <v>700</v>
      </c>
      <c r="E35" s="69">
        <f t="shared" si="9"/>
        <v>800</v>
      </c>
      <c r="F35" s="69">
        <f t="shared" si="9"/>
        <v>800</v>
      </c>
    </row>
    <row r="36" spans="1:6" ht="25.5" x14ac:dyDescent="0.25">
      <c r="A36" s="18" t="s">
        <v>54</v>
      </c>
      <c r="B36" s="9">
        <v>332</v>
      </c>
      <c r="C36" s="9">
        <v>800</v>
      </c>
      <c r="D36" s="9">
        <v>700</v>
      </c>
      <c r="E36" s="9">
        <v>800</v>
      </c>
      <c r="F36" s="9">
        <v>800</v>
      </c>
    </row>
    <row r="37" spans="1:6" x14ac:dyDescent="0.25">
      <c r="A37" s="40" t="s">
        <v>51</v>
      </c>
      <c r="B37" s="69">
        <f>SUM(B38:B40)</f>
        <v>5297854</v>
      </c>
      <c r="C37" s="69">
        <f>SUM(C38:C40)</f>
        <v>4242200</v>
      </c>
      <c r="D37" s="69">
        <f>SUM(D38:D40)</f>
        <v>4477500</v>
      </c>
      <c r="E37" s="69">
        <f t="shared" ref="E37:F37" si="10">SUM(E38:E40)</f>
        <v>3652500</v>
      </c>
      <c r="F37" s="69">
        <f t="shared" si="10"/>
        <v>3413300</v>
      </c>
    </row>
    <row r="38" spans="1:6" x14ac:dyDescent="0.25">
      <c r="A38" s="13" t="s">
        <v>77</v>
      </c>
      <c r="B38" s="9">
        <v>8241</v>
      </c>
      <c r="C38" s="9">
        <v>41000</v>
      </c>
      <c r="D38" s="9">
        <v>39000</v>
      </c>
      <c r="E38" s="9">
        <v>23000</v>
      </c>
      <c r="F38" s="10">
        <v>20000</v>
      </c>
    </row>
    <row r="39" spans="1:6" x14ac:dyDescent="0.25">
      <c r="A39" s="13" t="s">
        <v>52</v>
      </c>
      <c r="B39" s="9">
        <v>2391139</v>
      </c>
      <c r="C39" s="9">
        <v>2813800</v>
      </c>
      <c r="D39" s="9">
        <v>3713500</v>
      </c>
      <c r="E39" s="9">
        <v>3389500</v>
      </c>
      <c r="F39" s="10">
        <v>3253300</v>
      </c>
    </row>
    <row r="40" spans="1:6" x14ac:dyDescent="0.25">
      <c r="A40" s="13" t="s">
        <v>78</v>
      </c>
      <c r="B40" s="9">
        <v>2898474</v>
      </c>
      <c r="C40" s="9">
        <v>1387400</v>
      </c>
      <c r="D40" s="9">
        <v>725000</v>
      </c>
      <c r="E40" s="9">
        <v>240000</v>
      </c>
      <c r="F40" s="10">
        <v>140000</v>
      </c>
    </row>
    <row r="41" spans="1:6" x14ac:dyDescent="0.25">
      <c r="A41" s="40" t="s">
        <v>79</v>
      </c>
      <c r="B41" s="69">
        <f>B42</f>
        <v>7049</v>
      </c>
      <c r="C41" s="69">
        <f t="shared" ref="C41:F41" si="11">C42</f>
        <v>16500</v>
      </c>
      <c r="D41" s="69">
        <f t="shared" si="11"/>
        <v>9000</v>
      </c>
      <c r="E41" s="69">
        <f t="shared" si="11"/>
        <v>8500</v>
      </c>
      <c r="F41" s="69">
        <f t="shared" si="11"/>
        <v>8500</v>
      </c>
    </row>
    <row r="42" spans="1:6" x14ac:dyDescent="0.25">
      <c r="A42" s="13" t="s">
        <v>80</v>
      </c>
      <c r="B42" s="9">
        <v>7049</v>
      </c>
      <c r="C42" s="9">
        <v>16500</v>
      </c>
      <c r="D42" s="9">
        <v>9000</v>
      </c>
      <c r="E42" s="9">
        <v>8500</v>
      </c>
      <c r="F42" s="10">
        <v>8500</v>
      </c>
    </row>
    <row r="43" spans="1:6" x14ac:dyDescent="0.25">
      <c r="B43" s="72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C10" sqref="C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8" t="s">
        <v>127</v>
      </c>
      <c r="B1" s="88"/>
      <c r="C1" s="88"/>
      <c r="D1" s="88"/>
      <c r="E1" s="88"/>
      <c r="F1" s="8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8" t="s">
        <v>23</v>
      </c>
      <c r="B3" s="88"/>
      <c r="C3" s="88"/>
      <c r="D3" s="88"/>
      <c r="E3" s="101"/>
      <c r="F3" s="10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8" t="s">
        <v>4</v>
      </c>
      <c r="B5" s="89"/>
      <c r="C5" s="89"/>
      <c r="D5" s="89"/>
      <c r="E5" s="89"/>
      <c r="F5" s="8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8" t="s">
        <v>14</v>
      </c>
      <c r="B7" s="107"/>
      <c r="C7" s="107"/>
      <c r="D7" s="107"/>
      <c r="E7" s="107"/>
      <c r="F7" s="10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50</v>
      </c>
      <c r="B9" s="3" t="s">
        <v>123</v>
      </c>
      <c r="C9" s="3" t="s">
        <v>124</v>
      </c>
      <c r="D9" s="3" t="s">
        <v>125</v>
      </c>
      <c r="E9" s="3" t="s">
        <v>45</v>
      </c>
      <c r="F9" s="3" t="s">
        <v>126</v>
      </c>
    </row>
    <row r="10" spans="1:6" ht="15.75" customHeight="1" x14ac:dyDescent="0.25">
      <c r="A10" s="11" t="s">
        <v>15</v>
      </c>
      <c r="B10" s="9">
        <v>5609249.4199999999</v>
      </c>
      <c r="C10" s="9">
        <v>9476300</v>
      </c>
      <c r="D10" s="9">
        <v>10140700</v>
      </c>
      <c r="E10" s="9">
        <v>9201200</v>
      </c>
      <c r="F10" s="9">
        <v>8936200</v>
      </c>
    </row>
    <row r="11" spans="1:6" ht="15.75" customHeight="1" x14ac:dyDescent="0.25">
      <c r="A11" s="11" t="s">
        <v>16</v>
      </c>
      <c r="B11" s="9">
        <v>5609249.4199999999</v>
      </c>
      <c r="C11" s="9">
        <v>9476300</v>
      </c>
      <c r="D11" s="9">
        <v>10140700</v>
      </c>
      <c r="E11" s="9">
        <v>9201200</v>
      </c>
      <c r="F11" s="9">
        <v>8936200</v>
      </c>
    </row>
    <row r="12" spans="1:6" ht="25.5" x14ac:dyDescent="0.25">
      <c r="A12" s="18" t="s">
        <v>17</v>
      </c>
      <c r="B12" s="9"/>
      <c r="C12" s="9"/>
      <c r="D12" s="9"/>
      <c r="E12" s="9"/>
      <c r="F12" s="9"/>
    </row>
    <row r="13" spans="1:6" x14ac:dyDescent="0.25">
      <c r="A13" s="17" t="s">
        <v>74</v>
      </c>
      <c r="B13" s="9">
        <v>5609249.4199999999</v>
      </c>
      <c r="C13" s="9">
        <v>9476300</v>
      </c>
      <c r="D13" s="9">
        <v>10140700</v>
      </c>
      <c r="E13" s="9">
        <v>9201200</v>
      </c>
      <c r="F13" s="9">
        <v>8936200</v>
      </c>
    </row>
    <row r="14" spans="1:6" x14ac:dyDescent="0.25">
      <c r="A14" s="11" t="s">
        <v>18</v>
      </c>
      <c r="B14" s="9"/>
      <c r="C14" s="9"/>
      <c r="D14" s="9"/>
      <c r="E14" s="9"/>
      <c r="F14" s="10"/>
    </row>
    <row r="15" spans="1:6" ht="25.5" x14ac:dyDescent="0.25">
      <c r="A15" s="19" t="s">
        <v>19</v>
      </c>
      <c r="B15" s="9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7" sqref="C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8" t="s">
        <v>127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8" t="s">
        <v>23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8" t="s">
        <v>59</v>
      </c>
      <c r="B5" s="88"/>
      <c r="C5" s="88"/>
      <c r="D5" s="88"/>
      <c r="E5" s="88"/>
      <c r="F5" s="88"/>
      <c r="G5" s="88"/>
      <c r="H5" s="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3" t="s">
        <v>35</v>
      </c>
      <c r="D7" s="3" t="s">
        <v>123</v>
      </c>
      <c r="E7" s="3" t="s">
        <v>124</v>
      </c>
      <c r="F7" s="3" t="s">
        <v>125</v>
      </c>
      <c r="G7" s="3" t="s">
        <v>45</v>
      </c>
      <c r="H7" s="3" t="s">
        <v>126</v>
      </c>
    </row>
    <row r="8" spans="1:8" x14ac:dyDescent="0.25">
      <c r="A8" s="38"/>
      <c r="B8" s="39"/>
      <c r="C8" s="37" t="s">
        <v>61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7" t="s">
        <v>64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C17" sqref="C1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8" t="s">
        <v>127</v>
      </c>
      <c r="B1" s="88"/>
      <c r="C1" s="88"/>
      <c r="D1" s="88"/>
      <c r="E1" s="88"/>
      <c r="F1" s="8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88" t="s">
        <v>23</v>
      </c>
      <c r="B3" s="88"/>
      <c r="C3" s="88"/>
      <c r="D3" s="88"/>
      <c r="E3" s="88"/>
      <c r="F3" s="88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88" t="s">
        <v>60</v>
      </c>
      <c r="B5" s="88"/>
      <c r="C5" s="88"/>
      <c r="D5" s="88"/>
      <c r="E5" s="88"/>
      <c r="F5" s="88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50</v>
      </c>
      <c r="B7" s="20" t="s">
        <v>123</v>
      </c>
      <c r="C7" s="21" t="s">
        <v>124</v>
      </c>
      <c r="D7" s="21" t="s">
        <v>128</v>
      </c>
      <c r="E7" s="21" t="s">
        <v>37</v>
      </c>
      <c r="F7" s="21" t="s">
        <v>129</v>
      </c>
    </row>
    <row r="8" spans="1:6" x14ac:dyDescent="0.25">
      <c r="A8" s="11" t="s">
        <v>61</v>
      </c>
      <c r="B8" s="8"/>
      <c r="C8" s="9"/>
      <c r="D8" s="9"/>
      <c r="E8" s="9"/>
      <c r="F8" s="9"/>
    </row>
    <row r="9" spans="1:6" ht="25.5" x14ac:dyDescent="0.25">
      <c r="A9" s="11" t="s">
        <v>62</v>
      </c>
      <c r="B9" s="8"/>
      <c r="C9" s="9"/>
      <c r="D9" s="9"/>
      <c r="E9" s="9"/>
      <c r="F9" s="9"/>
    </row>
    <row r="10" spans="1:6" ht="25.5" x14ac:dyDescent="0.25">
      <c r="A10" s="18" t="s">
        <v>63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64</v>
      </c>
      <c r="B12" s="8"/>
      <c r="C12" s="9"/>
      <c r="D12" s="9"/>
      <c r="E12" s="9"/>
      <c r="F12" s="9"/>
    </row>
    <row r="13" spans="1:6" x14ac:dyDescent="0.25">
      <c r="A13" s="26" t="s">
        <v>55</v>
      </c>
      <c r="B13" s="8"/>
      <c r="C13" s="9"/>
      <c r="D13" s="9"/>
      <c r="E13" s="9"/>
      <c r="F13" s="9"/>
    </row>
    <row r="14" spans="1:6" x14ac:dyDescent="0.25">
      <c r="A14" s="13" t="s">
        <v>56</v>
      </c>
      <c r="B14" s="8"/>
      <c r="C14" s="9"/>
      <c r="D14" s="9"/>
      <c r="E14" s="9"/>
      <c r="F14" s="10"/>
    </row>
    <row r="15" spans="1:6" x14ac:dyDescent="0.25">
      <c r="A15" s="26" t="s">
        <v>57</v>
      </c>
      <c r="B15" s="8"/>
      <c r="C15" s="9"/>
      <c r="D15" s="9"/>
      <c r="E15" s="9"/>
      <c r="F15" s="10"/>
    </row>
    <row r="16" spans="1:6" x14ac:dyDescent="0.25">
      <c r="A16" s="13" t="s">
        <v>58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8" t="s">
        <v>127</v>
      </c>
      <c r="B1" s="88"/>
      <c r="C1" s="88"/>
      <c r="D1" s="88"/>
      <c r="E1" s="88"/>
      <c r="F1" s="88"/>
      <c r="G1" s="88"/>
      <c r="H1" s="88"/>
      <c r="I1" s="8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8" t="s">
        <v>22</v>
      </c>
      <c r="B3" s="89"/>
      <c r="C3" s="89"/>
      <c r="D3" s="89"/>
      <c r="E3" s="89"/>
      <c r="F3" s="89"/>
      <c r="G3" s="89"/>
      <c r="H3" s="89"/>
      <c r="I3" s="8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6" t="s">
        <v>24</v>
      </c>
      <c r="B5" s="127"/>
      <c r="C5" s="128"/>
      <c r="D5" s="20" t="s">
        <v>25</v>
      </c>
      <c r="E5" s="20" t="s">
        <v>123</v>
      </c>
      <c r="F5" s="21" t="s">
        <v>124</v>
      </c>
      <c r="G5" s="21" t="s">
        <v>128</v>
      </c>
      <c r="H5" s="21" t="s">
        <v>37</v>
      </c>
      <c r="I5" s="21" t="s">
        <v>129</v>
      </c>
    </row>
    <row r="6" spans="1:9" ht="34.5" customHeight="1" x14ac:dyDescent="0.25">
      <c r="A6" s="123" t="s">
        <v>115</v>
      </c>
      <c r="B6" s="124"/>
      <c r="C6" s="125"/>
      <c r="D6" s="78" t="s">
        <v>116</v>
      </c>
      <c r="E6" s="8"/>
      <c r="F6" s="9"/>
      <c r="G6" s="9"/>
      <c r="H6" s="9"/>
      <c r="I6" s="9"/>
    </row>
    <row r="7" spans="1:9" ht="15" customHeight="1" x14ac:dyDescent="0.25">
      <c r="A7" s="117" t="s">
        <v>89</v>
      </c>
      <c r="B7" s="118"/>
      <c r="C7" s="119"/>
      <c r="D7" s="61" t="s">
        <v>90</v>
      </c>
      <c r="E7" s="8"/>
      <c r="F7" s="9"/>
      <c r="G7" s="9"/>
      <c r="H7" s="9"/>
      <c r="I7" s="9"/>
    </row>
    <row r="8" spans="1:9" ht="15" customHeight="1" x14ac:dyDescent="0.25">
      <c r="A8" s="111" t="s">
        <v>91</v>
      </c>
      <c r="B8" s="112"/>
      <c r="C8" s="113"/>
      <c r="D8" s="79" t="s">
        <v>92</v>
      </c>
      <c r="E8" s="69">
        <f>E9</f>
        <v>35256</v>
      </c>
      <c r="F8" s="69">
        <f t="shared" ref="F8:I9" si="0">F9</f>
        <v>19100</v>
      </c>
      <c r="G8" s="69">
        <f t="shared" si="0"/>
        <v>33700</v>
      </c>
      <c r="H8" s="69">
        <f t="shared" si="0"/>
        <v>33000</v>
      </c>
      <c r="I8" s="69">
        <f t="shared" si="0"/>
        <v>32900</v>
      </c>
    </row>
    <row r="9" spans="1:9" ht="15" customHeight="1" x14ac:dyDescent="0.25">
      <c r="A9" s="63">
        <v>3</v>
      </c>
      <c r="B9" s="64"/>
      <c r="C9" s="65"/>
      <c r="D9" s="65" t="s">
        <v>10</v>
      </c>
      <c r="E9" s="9">
        <f>E10</f>
        <v>35256</v>
      </c>
      <c r="F9" s="9">
        <f>F10</f>
        <v>19100</v>
      </c>
      <c r="G9" s="9">
        <f t="shared" si="0"/>
        <v>33700</v>
      </c>
      <c r="H9" s="9">
        <f t="shared" si="0"/>
        <v>33000</v>
      </c>
      <c r="I9" s="9">
        <f t="shared" si="0"/>
        <v>32900</v>
      </c>
    </row>
    <row r="10" spans="1:9" x14ac:dyDescent="0.25">
      <c r="A10" s="108">
        <v>32</v>
      </c>
      <c r="B10" s="109"/>
      <c r="C10" s="110"/>
      <c r="D10" s="65" t="s">
        <v>26</v>
      </c>
      <c r="E10" s="9">
        <v>35256</v>
      </c>
      <c r="F10" s="9">
        <v>19100</v>
      </c>
      <c r="G10" s="9">
        <v>33700</v>
      </c>
      <c r="H10" s="9">
        <v>33000</v>
      </c>
      <c r="I10" s="10">
        <v>32900</v>
      </c>
    </row>
    <row r="11" spans="1:9" ht="15" customHeight="1" x14ac:dyDescent="0.25">
      <c r="A11" s="111" t="s">
        <v>93</v>
      </c>
      <c r="B11" s="112"/>
      <c r="C11" s="113"/>
      <c r="D11" s="76" t="s">
        <v>94</v>
      </c>
      <c r="E11" s="69">
        <f>E12</f>
        <v>86093</v>
      </c>
      <c r="F11" s="69">
        <f t="shared" ref="F11:I11" si="1">F12</f>
        <v>128500</v>
      </c>
      <c r="G11" s="69">
        <f t="shared" si="1"/>
        <v>126400</v>
      </c>
      <c r="H11" s="69">
        <f t="shared" si="1"/>
        <v>126400</v>
      </c>
      <c r="I11" s="69">
        <f t="shared" si="1"/>
        <v>126400</v>
      </c>
    </row>
    <row r="12" spans="1:9" ht="14.25" customHeight="1" x14ac:dyDescent="0.25">
      <c r="A12" s="114">
        <v>3</v>
      </c>
      <c r="B12" s="115"/>
      <c r="C12" s="116"/>
      <c r="D12" s="65" t="s">
        <v>10</v>
      </c>
      <c r="E12" s="9">
        <f>E13+E14</f>
        <v>86093</v>
      </c>
      <c r="F12" s="9">
        <f>F13+F14</f>
        <v>128500</v>
      </c>
      <c r="G12" s="9">
        <f t="shared" ref="G12:I12" si="2">G13+G14</f>
        <v>126400</v>
      </c>
      <c r="H12" s="9">
        <f t="shared" si="2"/>
        <v>126400</v>
      </c>
      <c r="I12" s="9">
        <f t="shared" si="2"/>
        <v>126400</v>
      </c>
    </row>
    <row r="13" spans="1:9" ht="15" customHeight="1" x14ac:dyDescent="0.25">
      <c r="A13" s="108">
        <v>32</v>
      </c>
      <c r="B13" s="109"/>
      <c r="C13" s="110"/>
      <c r="D13" s="65" t="s">
        <v>26</v>
      </c>
      <c r="E13" s="9">
        <v>85115</v>
      </c>
      <c r="F13" s="9">
        <v>127500</v>
      </c>
      <c r="G13" s="9">
        <v>125400</v>
      </c>
      <c r="H13" s="9">
        <v>125400</v>
      </c>
      <c r="I13" s="9">
        <v>125400</v>
      </c>
    </row>
    <row r="14" spans="1:9" ht="15" customHeight="1" x14ac:dyDescent="0.25">
      <c r="A14" s="108">
        <v>34</v>
      </c>
      <c r="B14" s="109"/>
      <c r="C14" s="110"/>
      <c r="D14" s="65" t="s">
        <v>84</v>
      </c>
      <c r="E14" s="9">
        <v>978</v>
      </c>
      <c r="F14" s="9">
        <v>1000</v>
      </c>
      <c r="G14" s="9">
        <v>1000</v>
      </c>
      <c r="H14" s="9">
        <v>1000</v>
      </c>
      <c r="I14" s="9">
        <v>1000</v>
      </c>
    </row>
    <row r="15" spans="1:9" x14ac:dyDescent="0.25">
      <c r="A15" s="111" t="s">
        <v>95</v>
      </c>
      <c r="B15" s="112"/>
      <c r="C15" s="113"/>
      <c r="D15" s="76" t="s">
        <v>96</v>
      </c>
      <c r="E15" s="69">
        <f>E16</f>
        <v>22840</v>
      </c>
      <c r="F15" s="69">
        <f t="shared" ref="F15:I15" si="3">F16</f>
        <v>19100</v>
      </c>
      <c r="G15" s="69">
        <f t="shared" si="3"/>
        <v>29800</v>
      </c>
      <c r="H15" s="69">
        <f t="shared" si="3"/>
        <v>31600</v>
      </c>
      <c r="I15" s="69">
        <f t="shared" si="3"/>
        <v>34600</v>
      </c>
    </row>
    <row r="16" spans="1:9" ht="15" customHeight="1" x14ac:dyDescent="0.25">
      <c r="A16" s="114">
        <v>3</v>
      </c>
      <c r="B16" s="115"/>
      <c r="C16" s="116"/>
      <c r="D16" s="65" t="s">
        <v>10</v>
      </c>
      <c r="E16" s="8">
        <f>E17+E19</f>
        <v>22840</v>
      </c>
      <c r="F16" s="8">
        <f t="shared" ref="F16:I16" si="4">SUM(F17:F18)</f>
        <v>19100</v>
      </c>
      <c r="G16" s="8">
        <f t="shared" si="4"/>
        <v>29800</v>
      </c>
      <c r="H16" s="8">
        <f t="shared" si="4"/>
        <v>31600</v>
      </c>
      <c r="I16" s="8">
        <f t="shared" si="4"/>
        <v>34600</v>
      </c>
    </row>
    <row r="17" spans="1:9" ht="15" customHeight="1" x14ac:dyDescent="0.25">
      <c r="A17" s="108">
        <v>32</v>
      </c>
      <c r="B17" s="109"/>
      <c r="C17" s="110"/>
      <c r="D17" s="65" t="s">
        <v>26</v>
      </c>
      <c r="E17" s="9">
        <v>22508</v>
      </c>
      <c r="F17" s="9">
        <v>19100</v>
      </c>
      <c r="G17" s="9">
        <v>29800</v>
      </c>
      <c r="H17" s="9">
        <v>31600</v>
      </c>
      <c r="I17" s="10">
        <v>34600</v>
      </c>
    </row>
    <row r="18" spans="1:9" x14ac:dyDescent="0.25">
      <c r="A18" s="108">
        <v>34</v>
      </c>
      <c r="B18" s="109"/>
      <c r="C18" s="110"/>
      <c r="D18" s="65" t="s">
        <v>84</v>
      </c>
      <c r="E18" s="9">
        <v>0</v>
      </c>
      <c r="F18" s="9">
        <v>0</v>
      </c>
      <c r="G18" s="9">
        <v>0</v>
      </c>
      <c r="H18" s="9">
        <v>0</v>
      </c>
      <c r="I18" s="10">
        <v>0</v>
      </c>
    </row>
    <row r="19" spans="1:9" ht="22.5" x14ac:dyDescent="0.25">
      <c r="A19" s="111" t="s">
        <v>97</v>
      </c>
      <c r="B19" s="112"/>
      <c r="C19" s="113"/>
      <c r="D19" s="76" t="s">
        <v>98</v>
      </c>
      <c r="E19" s="69">
        <f>E20</f>
        <v>332</v>
      </c>
      <c r="F19" s="69">
        <f t="shared" ref="F19:I20" si="5">F20</f>
        <v>800</v>
      </c>
      <c r="G19" s="69">
        <f t="shared" si="5"/>
        <v>700</v>
      </c>
      <c r="H19" s="69">
        <f t="shared" si="5"/>
        <v>800</v>
      </c>
      <c r="I19" s="69">
        <f t="shared" si="5"/>
        <v>800</v>
      </c>
    </row>
    <row r="20" spans="1:9" x14ac:dyDescent="0.25">
      <c r="A20" s="114">
        <v>3</v>
      </c>
      <c r="B20" s="115"/>
      <c r="C20" s="116"/>
      <c r="D20" s="65" t="s">
        <v>10</v>
      </c>
      <c r="E20" s="9">
        <f>E21</f>
        <v>332</v>
      </c>
      <c r="F20" s="9">
        <f t="shared" si="5"/>
        <v>800</v>
      </c>
      <c r="G20" s="9">
        <f t="shared" si="5"/>
        <v>700</v>
      </c>
      <c r="H20" s="9">
        <f t="shared" si="5"/>
        <v>800</v>
      </c>
      <c r="I20" s="9">
        <f t="shared" si="5"/>
        <v>800</v>
      </c>
    </row>
    <row r="21" spans="1:9" x14ac:dyDescent="0.25">
      <c r="A21" s="108">
        <v>32</v>
      </c>
      <c r="B21" s="109"/>
      <c r="C21" s="110"/>
      <c r="D21" s="65" t="s">
        <v>26</v>
      </c>
      <c r="E21" s="9">
        <v>332</v>
      </c>
      <c r="F21" s="9">
        <v>800</v>
      </c>
      <c r="G21" s="9">
        <v>700</v>
      </c>
      <c r="H21" s="9">
        <v>800</v>
      </c>
      <c r="I21" s="10">
        <v>800</v>
      </c>
    </row>
    <row r="22" spans="1:9" ht="22.5" x14ac:dyDescent="0.25">
      <c r="A22" s="111" t="s">
        <v>99</v>
      </c>
      <c r="B22" s="112"/>
      <c r="C22" s="113"/>
      <c r="D22" s="76" t="s">
        <v>100</v>
      </c>
      <c r="E22" s="69">
        <f>E23</f>
        <v>6105</v>
      </c>
      <c r="F22" s="69">
        <f t="shared" ref="F22:I22" si="6">F23</f>
        <v>36000</v>
      </c>
      <c r="G22" s="69">
        <f t="shared" si="6"/>
        <v>34000</v>
      </c>
      <c r="H22" s="69">
        <f t="shared" si="6"/>
        <v>19000</v>
      </c>
      <c r="I22" s="69">
        <f t="shared" si="6"/>
        <v>16000</v>
      </c>
    </row>
    <row r="23" spans="1:9" x14ac:dyDescent="0.25">
      <c r="A23" s="114">
        <v>3</v>
      </c>
      <c r="B23" s="115"/>
      <c r="C23" s="116"/>
      <c r="D23" s="65" t="s">
        <v>10</v>
      </c>
      <c r="E23" s="8">
        <f>SUM(E24:E26)</f>
        <v>6105</v>
      </c>
      <c r="F23" s="8">
        <f t="shared" ref="F23:I23" si="7">SUM(F24:F25)</f>
        <v>36000</v>
      </c>
      <c r="G23" s="8">
        <f t="shared" si="7"/>
        <v>34000</v>
      </c>
      <c r="H23" s="8">
        <f t="shared" si="7"/>
        <v>19000</v>
      </c>
      <c r="I23" s="8">
        <f t="shared" si="7"/>
        <v>16000</v>
      </c>
    </row>
    <row r="24" spans="1:9" x14ac:dyDescent="0.25">
      <c r="A24" s="108">
        <v>32</v>
      </c>
      <c r="B24" s="109"/>
      <c r="C24" s="110"/>
      <c r="D24" s="65" t="s">
        <v>26</v>
      </c>
      <c r="E24" s="9">
        <v>5359</v>
      </c>
      <c r="F24" s="9">
        <v>35900</v>
      </c>
      <c r="G24" s="9">
        <v>33900</v>
      </c>
      <c r="H24" s="9">
        <v>18900</v>
      </c>
      <c r="I24" s="10">
        <v>15900</v>
      </c>
    </row>
    <row r="25" spans="1:9" x14ac:dyDescent="0.25">
      <c r="A25" s="108">
        <v>34</v>
      </c>
      <c r="B25" s="109"/>
      <c r="C25" s="110"/>
      <c r="D25" s="65" t="s">
        <v>84</v>
      </c>
      <c r="E25" s="9">
        <v>237</v>
      </c>
      <c r="F25" s="9">
        <v>100</v>
      </c>
      <c r="G25" s="9">
        <v>100</v>
      </c>
      <c r="H25" s="9">
        <v>100</v>
      </c>
      <c r="I25" s="9">
        <v>100</v>
      </c>
    </row>
    <row r="26" spans="1:9" x14ac:dyDescent="0.25">
      <c r="A26" s="108">
        <v>38</v>
      </c>
      <c r="B26" s="109"/>
      <c r="C26" s="110"/>
      <c r="D26" s="82" t="s">
        <v>88</v>
      </c>
      <c r="E26" s="9">
        <v>509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 s="111" t="s">
        <v>101</v>
      </c>
      <c r="B27" s="112"/>
      <c r="C27" s="113"/>
      <c r="D27" s="76" t="s">
        <v>102</v>
      </c>
      <c r="E27" s="69">
        <f>E28</f>
        <v>2095978</v>
      </c>
      <c r="F27" s="69">
        <f t="shared" ref="F27:I27" si="8">F28</f>
        <v>2640100</v>
      </c>
      <c r="G27" s="69">
        <f t="shared" si="8"/>
        <v>2811800</v>
      </c>
      <c r="H27" s="69">
        <f t="shared" si="8"/>
        <v>3037500</v>
      </c>
      <c r="I27" s="69">
        <f t="shared" si="8"/>
        <v>3251100</v>
      </c>
    </row>
    <row r="28" spans="1:9" x14ac:dyDescent="0.25">
      <c r="A28" s="114">
        <v>3</v>
      </c>
      <c r="B28" s="115"/>
      <c r="C28" s="116"/>
      <c r="D28" s="65" t="s">
        <v>10</v>
      </c>
      <c r="E28" s="8">
        <f>SUM(E29:E34)</f>
        <v>2095978</v>
      </c>
      <c r="F28" s="8">
        <f t="shared" ref="F28:I28" si="9">SUM(F29:F34)</f>
        <v>2640100</v>
      </c>
      <c r="G28" s="8">
        <f t="shared" si="9"/>
        <v>2811800</v>
      </c>
      <c r="H28" s="8">
        <f t="shared" si="9"/>
        <v>3037500</v>
      </c>
      <c r="I28" s="8">
        <f t="shared" si="9"/>
        <v>3251100</v>
      </c>
    </row>
    <row r="29" spans="1:9" x14ac:dyDescent="0.25">
      <c r="A29" s="108">
        <v>31</v>
      </c>
      <c r="B29" s="109"/>
      <c r="C29" s="110"/>
      <c r="D29" s="65" t="s">
        <v>11</v>
      </c>
      <c r="E29" s="9">
        <v>1914841</v>
      </c>
      <c r="F29" s="9">
        <v>2507700</v>
      </c>
      <c r="G29" s="9">
        <v>2800200</v>
      </c>
      <c r="H29" s="9">
        <v>3024200</v>
      </c>
      <c r="I29" s="10">
        <v>3237200</v>
      </c>
    </row>
    <row r="30" spans="1:9" x14ac:dyDescent="0.25">
      <c r="A30" s="108">
        <v>32</v>
      </c>
      <c r="B30" s="109"/>
      <c r="C30" s="110"/>
      <c r="D30" s="65" t="s">
        <v>26</v>
      </c>
      <c r="E30" s="9">
        <v>91043</v>
      </c>
      <c r="F30" s="9">
        <v>21400</v>
      </c>
      <c r="G30" s="9">
        <v>11600</v>
      </c>
      <c r="H30" s="9">
        <v>13300</v>
      </c>
      <c r="I30" s="10">
        <v>13900</v>
      </c>
    </row>
    <row r="31" spans="1:9" x14ac:dyDescent="0.25">
      <c r="A31" s="66">
        <v>34</v>
      </c>
      <c r="B31" s="67"/>
      <c r="C31" s="68"/>
      <c r="D31" s="65" t="s">
        <v>84</v>
      </c>
      <c r="E31" s="9">
        <v>4264</v>
      </c>
      <c r="F31" s="9">
        <v>4000</v>
      </c>
      <c r="G31" s="9">
        <v>0</v>
      </c>
      <c r="H31" s="9">
        <v>0</v>
      </c>
      <c r="I31" s="10">
        <v>0</v>
      </c>
    </row>
    <row r="32" spans="1:9" x14ac:dyDescent="0.25">
      <c r="A32" s="66">
        <v>35</v>
      </c>
      <c r="B32" s="67"/>
      <c r="C32" s="68"/>
      <c r="D32" s="65" t="s">
        <v>85</v>
      </c>
      <c r="E32" s="9">
        <v>1928</v>
      </c>
      <c r="F32" s="9">
        <v>11000</v>
      </c>
      <c r="G32" s="9">
        <v>0</v>
      </c>
      <c r="H32" s="9">
        <v>0</v>
      </c>
      <c r="I32" s="10">
        <v>0</v>
      </c>
    </row>
    <row r="33" spans="1:9" ht="25.5" x14ac:dyDescent="0.25">
      <c r="A33" s="66">
        <v>36</v>
      </c>
      <c r="B33" s="67"/>
      <c r="C33" s="68"/>
      <c r="D33" s="65" t="s">
        <v>86</v>
      </c>
      <c r="E33" s="9">
        <v>6467</v>
      </c>
      <c r="F33" s="9">
        <v>10000</v>
      </c>
      <c r="G33" s="9">
        <v>0</v>
      </c>
      <c r="H33" s="9">
        <v>0</v>
      </c>
      <c r="I33" s="10">
        <v>0</v>
      </c>
    </row>
    <row r="34" spans="1:9" x14ac:dyDescent="0.25">
      <c r="A34" s="66">
        <v>38</v>
      </c>
      <c r="B34" s="67"/>
      <c r="C34" s="68"/>
      <c r="D34" s="65" t="s">
        <v>88</v>
      </c>
      <c r="E34" s="9">
        <v>77435</v>
      </c>
      <c r="F34" s="9">
        <v>86000</v>
      </c>
      <c r="G34" s="9">
        <v>0</v>
      </c>
      <c r="H34" s="9">
        <v>0</v>
      </c>
      <c r="I34" s="9">
        <v>0</v>
      </c>
    </row>
    <row r="35" spans="1:9" x14ac:dyDescent="0.25">
      <c r="A35" s="111" t="s">
        <v>103</v>
      </c>
      <c r="B35" s="112"/>
      <c r="C35" s="113"/>
      <c r="D35" s="76" t="s">
        <v>104</v>
      </c>
      <c r="E35" s="73">
        <f t="shared" ref="E35:I35" si="10">E36</f>
        <v>1229697</v>
      </c>
      <c r="F35" s="73">
        <f t="shared" si="10"/>
        <v>757200</v>
      </c>
      <c r="G35" s="73">
        <f t="shared" si="10"/>
        <v>352000</v>
      </c>
      <c r="H35" s="73">
        <f t="shared" si="10"/>
        <v>180000</v>
      </c>
      <c r="I35" s="73">
        <f t="shared" si="10"/>
        <v>140000</v>
      </c>
    </row>
    <row r="36" spans="1:9" x14ac:dyDescent="0.25">
      <c r="A36" s="114">
        <v>3</v>
      </c>
      <c r="B36" s="115"/>
      <c r="C36" s="116"/>
      <c r="D36" s="65" t="s">
        <v>10</v>
      </c>
      <c r="E36" s="8">
        <f t="shared" ref="E36" si="11">SUM(E37:E42)</f>
        <v>1229697</v>
      </c>
      <c r="F36" s="8">
        <f t="shared" ref="F36:I36" si="12">SUM(F37:F42)</f>
        <v>757200</v>
      </c>
      <c r="G36" s="8">
        <f t="shared" si="12"/>
        <v>352000</v>
      </c>
      <c r="H36" s="8">
        <f t="shared" si="12"/>
        <v>180000</v>
      </c>
      <c r="I36" s="8">
        <f t="shared" si="12"/>
        <v>140000</v>
      </c>
    </row>
    <row r="37" spans="1:9" x14ac:dyDescent="0.25">
      <c r="A37" s="108">
        <v>31</v>
      </c>
      <c r="B37" s="109"/>
      <c r="C37" s="110"/>
      <c r="D37" s="65" t="s">
        <v>11</v>
      </c>
      <c r="E37" s="9">
        <v>252037</v>
      </c>
      <c r="F37" s="9">
        <v>0</v>
      </c>
      <c r="G37" s="9">
        <v>0</v>
      </c>
      <c r="H37" s="9">
        <v>0</v>
      </c>
      <c r="I37" s="10">
        <v>0</v>
      </c>
    </row>
    <row r="38" spans="1:9" x14ac:dyDescent="0.25">
      <c r="A38" s="108">
        <v>32</v>
      </c>
      <c r="B38" s="109"/>
      <c r="C38" s="110"/>
      <c r="D38" s="65" t="s">
        <v>26</v>
      </c>
      <c r="E38" s="9">
        <v>491206</v>
      </c>
      <c r="F38" s="9">
        <v>155000</v>
      </c>
      <c r="G38" s="9">
        <v>291500</v>
      </c>
      <c r="H38" s="9">
        <v>179800</v>
      </c>
      <c r="I38" s="10">
        <v>139800</v>
      </c>
    </row>
    <row r="39" spans="1:9" x14ac:dyDescent="0.25">
      <c r="A39" s="66">
        <v>34</v>
      </c>
      <c r="B39" s="67"/>
      <c r="C39" s="68"/>
      <c r="D39" s="65" t="s">
        <v>84</v>
      </c>
      <c r="E39" s="9">
        <v>88</v>
      </c>
      <c r="F39" s="9">
        <v>200</v>
      </c>
      <c r="G39" s="9">
        <v>500</v>
      </c>
      <c r="H39" s="9">
        <v>200</v>
      </c>
      <c r="I39" s="10">
        <v>200</v>
      </c>
    </row>
    <row r="40" spans="1:9" x14ac:dyDescent="0.25">
      <c r="A40" s="66">
        <v>35</v>
      </c>
      <c r="B40" s="67"/>
      <c r="C40" s="68"/>
      <c r="D40" s="65" t="s">
        <v>85</v>
      </c>
      <c r="E40" s="9">
        <v>10925</v>
      </c>
      <c r="F40" s="9">
        <v>62000</v>
      </c>
      <c r="G40" s="9">
        <v>0</v>
      </c>
      <c r="H40" s="9">
        <v>0</v>
      </c>
      <c r="I40" s="9">
        <v>0</v>
      </c>
    </row>
    <row r="41" spans="1:9" ht="25.5" x14ac:dyDescent="0.25">
      <c r="A41" s="66">
        <v>36</v>
      </c>
      <c r="B41" s="67"/>
      <c r="C41" s="68"/>
      <c r="D41" s="65" t="s">
        <v>86</v>
      </c>
      <c r="E41" s="9">
        <v>36645</v>
      </c>
      <c r="F41" s="9">
        <v>56000</v>
      </c>
      <c r="G41" s="9">
        <v>0</v>
      </c>
      <c r="H41" s="9">
        <v>0</v>
      </c>
      <c r="I41" s="9">
        <v>0</v>
      </c>
    </row>
    <row r="42" spans="1:9" x14ac:dyDescent="0.25">
      <c r="A42" s="66">
        <v>38</v>
      </c>
      <c r="B42" s="67"/>
      <c r="C42" s="68"/>
      <c r="D42" s="65" t="s">
        <v>88</v>
      </c>
      <c r="E42" s="9">
        <v>438796</v>
      </c>
      <c r="F42" s="9">
        <v>484000</v>
      </c>
      <c r="G42" s="9">
        <v>60000</v>
      </c>
      <c r="H42" s="9">
        <v>0</v>
      </c>
      <c r="I42" s="10">
        <v>0</v>
      </c>
    </row>
    <row r="43" spans="1:9" x14ac:dyDescent="0.25">
      <c r="A43" s="111" t="s">
        <v>105</v>
      </c>
      <c r="B43" s="112"/>
      <c r="C43" s="113"/>
      <c r="D43" s="76" t="s">
        <v>114</v>
      </c>
      <c r="E43" s="73">
        <f t="shared" ref="E43:I43" si="13">E44</f>
        <v>3079</v>
      </c>
      <c r="F43" s="73">
        <f t="shared" si="13"/>
        <v>6600</v>
      </c>
      <c r="G43" s="73">
        <f t="shared" si="13"/>
        <v>500</v>
      </c>
      <c r="H43" s="73">
        <f t="shared" si="13"/>
        <v>0</v>
      </c>
      <c r="I43" s="73">
        <f t="shared" si="13"/>
        <v>0</v>
      </c>
    </row>
    <row r="44" spans="1:9" x14ac:dyDescent="0.25">
      <c r="A44" s="114">
        <v>3</v>
      </c>
      <c r="B44" s="115"/>
      <c r="C44" s="116"/>
      <c r="D44" s="65" t="s">
        <v>10</v>
      </c>
      <c r="E44" s="8">
        <f t="shared" ref="E44" si="14">SUM(E45:E46)</f>
        <v>3079</v>
      </c>
      <c r="F44" s="8">
        <f t="shared" ref="F44:I44" si="15">SUM(F45:F46)</f>
        <v>6600</v>
      </c>
      <c r="G44" s="8">
        <f t="shared" si="15"/>
        <v>500</v>
      </c>
      <c r="H44" s="8">
        <f t="shared" si="15"/>
        <v>0</v>
      </c>
      <c r="I44" s="8">
        <f t="shared" si="15"/>
        <v>0</v>
      </c>
    </row>
    <row r="45" spans="1:9" x14ac:dyDescent="0.25">
      <c r="A45" s="108">
        <v>32</v>
      </c>
      <c r="B45" s="109"/>
      <c r="C45" s="110"/>
      <c r="D45" s="65" t="s">
        <v>26</v>
      </c>
      <c r="E45" s="9">
        <v>3026</v>
      </c>
      <c r="F45" s="9">
        <v>6500</v>
      </c>
      <c r="G45" s="9">
        <v>400</v>
      </c>
      <c r="H45" s="9">
        <v>0</v>
      </c>
      <c r="I45" s="10">
        <v>0</v>
      </c>
    </row>
    <row r="46" spans="1:9" x14ac:dyDescent="0.25">
      <c r="A46" s="108">
        <v>34</v>
      </c>
      <c r="B46" s="109"/>
      <c r="C46" s="110"/>
      <c r="D46" s="65" t="s">
        <v>84</v>
      </c>
      <c r="E46" s="9">
        <v>53</v>
      </c>
      <c r="F46" s="9">
        <v>100</v>
      </c>
      <c r="G46" s="9">
        <v>100</v>
      </c>
      <c r="H46" s="9">
        <v>0</v>
      </c>
      <c r="I46" s="10">
        <v>0</v>
      </c>
    </row>
    <row r="47" spans="1:9" ht="25.5" x14ac:dyDescent="0.25">
      <c r="A47" s="117" t="s">
        <v>130</v>
      </c>
      <c r="B47" s="118"/>
      <c r="C47" s="119"/>
      <c r="D47" s="61" t="s">
        <v>106</v>
      </c>
      <c r="E47" s="9"/>
      <c r="F47" s="9"/>
      <c r="G47" s="9"/>
      <c r="H47" s="9"/>
      <c r="I47" s="10"/>
    </row>
    <row r="48" spans="1:9" x14ac:dyDescent="0.25">
      <c r="A48" s="111" t="s">
        <v>91</v>
      </c>
      <c r="B48" s="112"/>
      <c r="C48" s="113"/>
      <c r="D48" s="79" t="s">
        <v>92</v>
      </c>
      <c r="E48" s="73">
        <f t="shared" ref="E48:I48" si="16">E49</f>
        <v>460</v>
      </c>
      <c r="F48" s="73">
        <f t="shared" si="16"/>
        <v>7000</v>
      </c>
      <c r="G48" s="73">
        <f t="shared" si="16"/>
        <v>6200</v>
      </c>
      <c r="H48" s="73">
        <f t="shared" si="16"/>
        <v>6100</v>
      </c>
      <c r="I48" s="73">
        <f t="shared" si="16"/>
        <v>6100</v>
      </c>
    </row>
    <row r="49" spans="1:9" x14ac:dyDescent="0.25">
      <c r="A49" s="114">
        <v>3</v>
      </c>
      <c r="B49" s="115"/>
      <c r="C49" s="116"/>
      <c r="D49" s="65" t="s">
        <v>10</v>
      </c>
      <c r="E49" s="8">
        <f t="shared" ref="E49" si="17">SUM(E50:E51)</f>
        <v>460</v>
      </c>
      <c r="F49" s="8">
        <f t="shared" ref="F49:I49" si="18">SUM(F50:F51)</f>
        <v>7000</v>
      </c>
      <c r="G49" s="8">
        <f t="shared" si="18"/>
        <v>6200</v>
      </c>
      <c r="H49" s="8">
        <f t="shared" si="18"/>
        <v>6100</v>
      </c>
      <c r="I49" s="8">
        <f t="shared" si="18"/>
        <v>6100</v>
      </c>
    </row>
    <row r="50" spans="1:9" x14ac:dyDescent="0.25">
      <c r="A50" s="108">
        <v>32</v>
      </c>
      <c r="B50" s="109"/>
      <c r="C50" s="110"/>
      <c r="D50" s="65" t="s">
        <v>26</v>
      </c>
      <c r="E50" s="9">
        <v>0</v>
      </c>
      <c r="F50" s="9">
        <v>5200</v>
      </c>
      <c r="G50" s="9">
        <v>4500</v>
      </c>
      <c r="H50" s="9">
        <v>4400</v>
      </c>
      <c r="I50" s="10">
        <v>4400</v>
      </c>
    </row>
    <row r="51" spans="1:9" x14ac:dyDescent="0.25">
      <c r="A51" s="108">
        <v>37</v>
      </c>
      <c r="B51" s="109"/>
      <c r="C51" s="110"/>
      <c r="D51" s="65" t="s">
        <v>109</v>
      </c>
      <c r="E51" s="9">
        <v>460</v>
      </c>
      <c r="F51" s="9">
        <v>1800</v>
      </c>
      <c r="G51" s="9">
        <v>1700</v>
      </c>
      <c r="H51" s="9">
        <v>1700</v>
      </c>
      <c r="I51" s="10">
        <v>1700</v>
      </c>
    </row>
    <row r="52" spans="1:9" x14ac:dyDescent="0.25">
      <c r="A52" s="117" t="s">
        <v>112</v>
      </c>
      <c r="B52" s="118"/>
      <c r="C52" s="119"/>
      <c r="D52" s="83" t="s">
        <v>131</v>
      </c>
      <c r="E52" s="9"/>
      <c r="F52" s="9"/>
      <c r="G52" s="9"/>
      <c r="H52" s="9"/>
      <c r="I52" s="9"/>
    </row>
    <row r="53" spans="1:9" x14ac:dyDescent="0.25">
      <c r="A53" s="111" t="s">
        <v>91</v>
      </c>
      <c r="B53" s="112"/>
      <c r="C53" s="113"/>
      <c r="D53" s="79" t="s">
        <v>92</v>
      </c>
      <c r="E53" s="73">
        <f>E54+E57</f>
        <v>0</v>
      </c>
      <c r="F53" s="73">
        <f t="shared" ref="F53" si="19">F54+F57</f>
        <v>0</v>
      </c>
      <c r="G53" s="73">
        <f t="shared" ref="G53" si="20">G54+G57</f>
        <v>15100</v>
      </c>
      <c r="H53" s="73">
        <f t="shared" ref="H53" si="21">H54+H57</f>
        <v>14900</v>
      </c>
      <c r="I53" s="73">
        <f t="shared" ref="I53" si="22">I54+I57</f>
        <v>14800</v>
      </c>
    </row>
    <row r="54" spans="1:9" x14ac:dyDescent="0.25">
      <c r="A54" s="114">
        <v>3</v>
      </c>
      <c r="B54" s="115"/>
      <c r="C54" s="116"/>
      <c r="D54" s="82" t="s">
        <v>10</v>
      </c>
      <c r="E54" s="8">
        <f>E56+E55</f>
        <v>0</v>
      </c>
      <c r="F54" s="8">
        <f t="shared" ref="F54" si="23">F56+F55</f>
        <v>0</v>
      </c>
      <c r="G54" s="8">
        <f t="shared" ref="G54" si="24">G56+G55</f>
        <v>15100</v>
      </c>
      <c r="H54" s="8">
        <f t="shared" ref="H54" si="25">H56+H55</f>
        <v>14900</v>
      </c>
      <c r="I54" s="8">
        <f t="shared" ref="I54" si="26">I56+I55</f>
        <v>14800</v>
      </c>
    </row>
    <row r="55" spans="1:9" x14ac:dyDescent="0.25">
      <c r="A55" s="80">
        <v>31</v>
      </c>
      <c r="B55" s="81"/>
      <c r="C55" s="82"/>
      <c r="D55" s="82" t="s">
        <v>11</v>
      </c>
      <c r="E55" s="8">
        <v>0</v>
      </c>
      <c r="F55" s="8">
        <v>0</v>
      </c>
      <c r="G55" s="8">
        <v>14500</v>
      </c>
      <c r="H55" s="8">
        <v>14300</v>
      </c>
      <c r="I55" s="8">
        <v>14200</v>
      </c>
    </row>
    <row r="56" spans="1:9" x14ac:dyDescent="0.25">
      <c r="A56" s="108">
        <v>32</v>
      </c>
      <c r="B56" s="109"/>
      <c r="C56" s="110"/>
      <c r="D56" s="82" t="s">
        <v>26</v>
      </c>
      <c r="E56" s="9">
        <v>0</v>
      </c>
      <c r="F56" s="9">
        <v>0</v>
      </c>
      <c r="G56" s="9">
        <v>600</v>
      </c>
      <c r="H56" s="9">
        <v>600</v>
      </c>
      <c r="I56" s="10">
        <v>600</v>
      </c>
    </row>
    <row r="57" spans="1:9" x14ac:dyDescent="0.25">
      <c r="A57" s="117" t="s">
        <v>107</v>
      </c>
      <c r="B57" s="118"/>
      <c r="C57" s="119"/>
      <c r="D57" s="61" t="s">
        <v>108</v>
      </c>
      <c r="E57" s="9"/>
      <c r="F57" s="9"/>
      <c r="G57" s="9"/>
      <c r="H57" s="9"/>
      <c r="I57" s="10"/>
    </row>
    <row r="58" spans="1:9" x14ac:dyDescent="0.25">
      <c r="A58" s="111" t="s">
        <v>91</v>
      </c>
      <c r="B58" s="112"/>
      <c r="C58" s="113"/>
      <c r="D58" s="79" t="s">
        <v>92</v>
      </c>
      <c r="E58" s="73">
        <f t="shared" ref="E58" si="27">E59+E61</f>
        <v>31847</v>
      </c>
      <c r="F58" s="73">
        <f t="shared" ref="F58:I58" si="28">F59+F61</f>
        <v>79900</v>
      </c>
      <c r="G58" s="73">
        <f t="shared" si="28"/>
        <v>79500</v>
      </c>
      <c r="H58" s="73">
        <f t="shared" si="28"/>
        <v>77800</v>
      </c>
      <c r="I58" s="73">
        <f t="shared" si="28"/>
        <v>77400</v>
      </c>
    </row>
    <row r="59" spans="1:9" x14ac:dyDescent="0.25">
      <c r="A59" s="114">
        <v>3</v>
      </c>
      <c r="B59" s="115"/>
      <c r="C59" s="116"/>
      <c r="D59" s="65" t="s">
        <v>10</v>
      </c>
      <c r="E59" s="8">
        <f t="shared" ref="E59:I59" si="29">E60</f>
        <v>0</v>
      </c>
      <c r="F59" s="8">
        <f t="shared" si="29"/>
        <v>0</v>
      </c>
      <c r="G59" s="8">
        <f t="shared" si="29"/>
        <v>0</v>
      </c>
      <c r="H59" s="8">
        <f t="shared" si="29"/>
        <v>0</v>
      </c>
      <c r="I59" s="8">
        <f t="shared" si="29"/>
        <v>0</v>
      </c>
    </row>
    <row r="60" spans="1:9" x14ac:dyDescent="0.25">
      <c r="A60" s="108">
        <v>37</v>
      </c>
      <c r="B60" s="109"/>
      <c r="C60" s="110"/>
      <c r="D60" s="65" t="s">
        <v>109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 ht="25.5" x14ac:dyDescent="0.25">
      <c r="A61" s="114">
        <v>4</v>
      </c>
      <c r="B61" s="115"/>
      <c r="C61" s="116"/>
      <c r="D61" s="65" t="s">
        <v>12</v>
      </c>
      <c r="E61" s="8">
        <f t="shared" ref="E61:I61" si="30">E62</f>
        <v>31847</v>
      </c>
      <c r="F61" s="8">
        <f t="shared" si="30"/>
        <v>79900</v>
      </c>
      <c r="G61" s="8">
        <f t="shared" si="30"/>
        <v>79500</v>
      </c>
      <c r="H61" s="8">
        <f t="shared" si="30"/>
        <v>77800</v>
      </c>
      <c r="I61" s="8">
        <f t="shared" si="30"/>
        <v>77400</v>
      </c>
    </row>
    <row r="62" spans="1:9" ht="25.5" x14ac:dyDescent="0.25">
      <c r="A62" s="108">
        <v>42</v>
      </c>
      <c r="B62" s="109"/>
      <c r="C62" s="110"/>
      <c r="D62" s="65" t="s">
        <v>34</v>
      </c>
      <c r="E62" s="9">
        <v>31847</v>
      </c>
      <c r="F62" s="9">
        <v>79900</v>
      </c>
      <c r="G62" s="9">
        <v>79500</v>
      </c>
      <c r="H62" s="9">
        <v>77800</v>
      </c>
      <c r="I62" s="10">
        <v>77400</v>
      </c>
    </row>
    <row r="63" spans="1:9" ht="25.5" x14ac:dyDescent="0.25">
      <c r="A63" s="117" t="s">
        <v>110</v>
      </c>
      <c r="B63" s="118"/>
      <c r="C63" s="119"/>
      <c r="D63" s="61" t="s">
        <v>111</v>
      </c>
      <c r="E63" s="9"/>
      <c r="F63" s="9"/>
      <c r="G63" s="9"/>
      <c r="H63" s="9"/>
      <c r="I63" s="10"/>
    </row>
    <row r="64" spans="1:9" x14ac:dyDescent="0.25">
      <c r="A64" s="111" t="s">
        <v>91</v>
      </c>
      <c r="B64" s="112"/>
      <c r="C64" s="113"/>
      <c r="D64" s="79" t="s">
        <v>92</v>
      </c>
      <c r="E64" s="73">
        <f t="shared" ref="E64:I64" si="31">E65</f>
        <v>2082</v>
      </c>
      <c r="F64" s="73">
        <f t="shared" si="31"/>
        <v>4200</v>
      </c>
      <c r="G64" s="73">
        <f t="shared" si="31"/>
        <v>2700</v>
      </c>
      <c r="H64" s="73">
        <f t="shared" si="31"/>
        <v>2700</v>
      </c>
      <c r="I64" s="73">
        <f t="shared" si="31"/>
        <v>2700</v>
      </c>
    </row>
    <row r="65" spans="1:9" x14ac:dyDescent="0.25">
      <c r="A65" s="114">
        <v>3</v>
      </c>
      <c r="B65" s="115"/>
      <c r="C65" s="116"/>
      <c r="D65" s="65" t="s">
        <v>10</v>
      </c>
      <c r="E65" s="8">
        <f t="shared" ref="E65" si="32">SUM(E66:E67)</f>
        <v>2082</v>
      </c>
      <c r="F65" s="8">
        <f t="shared" ref="F65:I65" si="33">SUM(F66:F67)</f>
        <v>4200</v>
      </c>
      <c r="G65" s="8">
        <f t="shared" si="33"/>
        <v>2700</v>
      </c>
      <c r="H65" s="8">
        <f t="shared" si="33"/>
        <v>2700</v>
      </c>
      <c r="I65" s="8">
        <f t="shared" si="33"/>
        <v>2700</v>
      </c>
    </row>
    <row r="66" spans="1:9" x14ac:dyDescent="0.25">
      <c r="A66" s="108">
        <v>31</v>
      </c>
      <c r="B66" s="109"/>
      <c r="C66" s="110"/>
      <c r="D66" s="65" t="s">
        <v>11</v>
      </c>
      <c r="E66" s="9">
        <v>1802</v>
      </c>
      <c r="F66" s="9">
        <v>2800</v>
      </c>
      <c r="G66" s="9">
        <v>1400</v>
      </c>
      <c r="H66" s="9">
        <v>1400</v>
      </c>
      <c r="I66" s="10">
        <v>1400</v>
      </c>
    </row>
    <row r="67" spans="1:9" x14ac:dyDescent="0.25">
      <c r="A67" s="108">
        <v>32</v>
      </c>
      <c r="B67" s="109"/>
      <c r="C67" s="110"/>
      <c r="D67" s="65" t="s">
        <v>26</v>
      </c>
      <c r="E67" s="9">
        <v>280</v>
      </c>
      <c r="F67" s="9">
        <v>1400</v>
      </c>
      <c r="G67" s="9">
        <v>1300</v>
      </c>
      <c r="H67" s="9">
        <v>1300</v>
      </c>
      <c r="I67" s="9">
        <v>1300</v>
      </c>
    </row>
    <row r="68" spans="1:9" ht="36" x14ac:dyDescent="0.25">
      <c r="A68" s="117" t="s">
        <v>117</v>
      </c>
      <c r="B68" s="118"/>
      <c r="C68" s="119"/>
      <c r="D68" s="77" t="s">
        <v>118</v>
      </c>
      <c r="E68" s="9"/>
      <c r="F68" s="9"/>
      <c r="G68" s="9"/>
      <c r="H68" s="9"/>
      <c r="I68" s="10"/>
    </row>
    <row r="69" spans="1:9" x14ac:dyDescent="0.25">
      <c r="A69" s="120" t="s">
        <v>91</v>
      </c>
      <c r="B69" s="121"/>
      <c r="C69" s="122"/>
      <c r="D69" s="79" t="s">
        <v>119</v>
      </c>
      <c r="E69" s="73">
        <f t="shared" ref="E69" si="34">E70+E72</f>
        <v>25250</v>
      </c>
      <c r="F69" s="73">
        <f t="shared" ref="F69:I69" si="35">F70+F72</f>
        <v>41500</v>
      </c>
      <c r="G69" s="73">
        <f t="shared" si="35"/>
        <v>12900</v>
      </c>
      <c r="H69" s="73">
        <f t="shared" si="35"/>
        <v>12700</v>
      </c>
      <c r="I69" s="73">
        <f t="shared" si="35"/>
        <v>12700</v>
      </c>
    </row>
    <row r="70" spans="1:9" x14ac:dyDescent="0.25">
      <c r="A70" s="114">
        <v>3</v>
      </c>
      <c r="B70" s="115"/>
      <c r="C70" s="116"/>
      <c r="D70" s="65" t="s">
        <v>10</v>
      </c>
      <c r="E70" s="8">
        <f t="shared" ref="E70:I70" si="36">E71</f>
        <v>13438</v>
      </c>
      <c r="F70" s="8">
        <f t="shared" si="36"/>
        <v>14200</v>
      </c>
      <c r="G70" s="8">
        <f t="shared" si="36"/>
        <v>8400</v>
      </c>
      <c r="H70" s="8">
        <f t="shared" si="36"/>
        <v>8200</v>
      </c>
      <c r="I70" s="8">
        <f t="shared" si="36"/>
        <v>8200</v>
      </c>
    </row>
    <row r="71" spans="1:9" x14ac:dyDescent="0.25">
      <c r="A71" s="108">
        <v>32</v>
      </c>
      <c r="B71" s="109"/>
      <c r="C71" s="110"/>
      <c r="D71" s="65" t="s">
        <v>26</v>
      </c>
      <c r="E71" s="9">
        <v>13438</v>
      </c>
      <c r="F71" s="9">
        <v>14200</v>
      </c>
      <c r="G71" s="9">
        <v>8400</v>
      </c>
      <c r="H71" s="9">
        <v>8200</v>
      </c>
      <c r="I71" s="10">
        <v>8200</v>
      </c>
    </row>
    <row r="72" spans="1:9" ht="25.5" x14ac:dyDescent="0.25">
      <c r="A72" s="114">
        <v>4</v>
      </c>
      <c r="B72" s="115"/>
      <c r="C72" s="116"/>
      <c r="D72" s="65" t="s">
        <v>12</v>
      </c>
      <c r="E72" s="8">
        <f t="shared" ref="E72:I72" si="37">E73</f>
        <v>11812</v>
      </c>
      <c r="F72" s="8">
        <f t="shared" si="37"/>
        <v>27300</v>
      </c>
      <c r="G72" s="8">
        <f t="shared" si="37"/>
        <v>4500</v>
      </c>
      <c r="H72" s="8">
        <f t="shared" si="37"/>
        <v>4500</v>
      </c>
      <c r="I72" s="8">
        <f t="shared" si="37"/>
        <v>4500</v>
      </c>
    </row>
    <row r="73" spans="1:9" ht="25.5" x14ac:dyDescent="0.25">
      <c r="A73" s="108">
        <v>42</v>
      </c>
      <c r="B73" s="109"/>
      <c r="C73" s="110"/>
      <c r="D73" s="65" t="s">
        <v>34</v>
      </c>
      <c r="E73" s="9">
        <v>11812</v>
      </c>
      <c r="F73" s="9">
        <v>27300</v>
      </c>
      <c r="G73" s="9">
        <v>4500</v>
      </c>
      <c r="H73" s="9">
        <v>4500</v>
      </c>
      <c r="I73" s="9">
        <v>4500</v>
      </c>
    </row>
    <row r="74" spans="1:9" ht="22.5" x14ac:dyDescent="0.25">
      <c r="A74" s="111" t="s">
        <v>93</v>
      </c>
      <c r="B74" s="112"/>
      <c r="C74" s="113"/>
      <c r="D74" s="76" t="s">
        <v>94</v>
      </c>
      <c r="E74" s="73">
        <f t="shared" ref="E74:I74" si="38">E75</f>
        <v>65</v>
      </c>
      <c r="F74" s="73">
        <f t="shared" si="38"/>
        <v>4500</v>
      </c>
      <c r="G74" s="73">
        <f t="shared" si="38"/>
        <v>4600</v>
      </c>
      <c r="H74" s="73">
        <f t="shared" si="38"/>
        <v>4600</v>
      </c>
      <c r="I74" s="73">
        <f t="shared" si="38"/>
        <v>4600</v>
      </c>
    </row>
    <row r="75" spans="1:9" ht="25.5" x14ac:dyDescent="0.25">
      <c r="A75" s="114">
        <v>4</v>
      </c>
      <c r="B75" s="115"/>
      <c r="C75" s="116"/>
      <c r="D75" s="65" t="s">
        <v>12</v>
      </c>
      <c r="E75" s="8">
        <f t="shared" ref="E75:I75" si="39">E76</f>
        <v>65</v>
      </c>
      <c r="F75" s="8">
        <f t="shared" si="39"/>
        <v>4500</v>
      </c>
      <c r="G75" s="8">
        <f t="shared" si="39"/>
        <v>4600</v>
      </c>
      <c r="H75" s="8">
        <f t="shared" si="39"/>
        <v>4600</v>
      </c>
      <c r="I75" s="8">
        <f t="shared" si="39"/>
        <v>4600</v>
      </c>
    </row>
    <row r="76" spans="1:9" ht="25.5" x14ac:dyDescent="0.25">
      <c r="A76" s="108">
        <v>42</v>
      </c>
      <c r="B76" s="109"/>
      <c r="C76" s="110"/>
      <c r="D76" s="65" t="s">
        <v>34</v>
      </c>
      <c r="E76" s="9">
        <v>65</v>
      </c>
      <c r="F76" s="9">
        <v>4500</v>
      </c>
      <c r="G76" s="9">
        <v>4600</v>
      </c>
      <c r="H76" s="9">
        <v>4600</v>
      </c>
      <c r="I76" s="10">
        <v>4600</v>
      </c>
    </row>
    <row r="77" spans="1:9" x14ac:dyDescent="0.25">
      <c r="A77" s="111" t="s">
        <v>95</v>
      </c>
      <c r="B77" s="112"/>
      <c r="C77" s="113"/>
      <c r="D77" s="76" t="s">
        <v>96</v>
      </c>
      <c r="E77" s="73">
        <f t="shared" ref="E77:I77" si="40">E78</f>
        <v>773</v>
      </c>
      <c r="F77" s="73">
        <f t="shared" si="40"/>
        <v>1800</v>
      </c>
      <c r="G77" s="73">
        <f t="shared" si="40"/>
        <v>2300</v>
      </c>
      <c r="H77" s="73">
        <f t="shared" si="40"/>
        <v>2500</v>
      </c>
      <c r="I77" s="73">
        <f t="shared" si="40"/>
        <v>2500</v>
      </c>
    </row>
    <row r="78" spans="1:9" ht="25.5" x14ac:dyDescent="0.25">
      <c r="A78" s="114">
        <v>4</v>
      </c>
      <c r="B78" s="115"/>
      <c r="C78" s="116"/>
      <c r="D78" s="65" t="s">
        <v>12</v>
      </c>
      <c r="E78" s="8">
        <f t="shared" ref="E78:I78" si="41">E79</f>
        <v>773</v>
      </c>
      <c r="F78" s="8">
        <f t="shared" si="41"/>
        <v>1800</v>
      </c>
      <c r="G78" s="8">
        <f t="shared" si="41"/>
        <v>2300</v>
      </c>
      <c r="H78" s="8">
        <f t="shared" si="41"/>
        <v>2500</v>
      </c>
      <c r="I78" s="8">
        <f t="shared" si="41"/>
        <v>2500</v>
      </c>
    </row>
    <row r="79" spans="1:9" ht="25.5" x14ac:dyDescent="0.25">
      <c r="A79" s="108">
        <v>42</v>
      </c>
      <c r="B79" s="109"/>
      <c r="C79" s="110"/>
      <c r="D79" s="65" t="s">
        <v>34</v>
      </c>
      <c r="E79" s="9">
        <v>773</v>
      </c>
      <c r="F79" s="9">
        <v>1800</v>
      </c>
      <c r="G79" s="9">
        <v>2300</v>
      </c>
      <c r="H79" s="9">
        <v>2500</v>
      </c>
      <c r="I79" s="9">
        <v>2500</v>
      </c>
    </row>
    <row r="80" spans="1:9" ht="15" customHeight="1" x14ac:dyDescent="0.25">
      <c r="A80" s="111" t="s">
        <v>99</v>
      </c>
      <c r="B80" s="112"/>
      <c r="C80" s="113"/>
      <c r="D80" s="76" t="s">
        <v>100</v>
      </c>
      <c r="E80" s="73">
        <f t="shared" ref="E80:I80" si="42">E81</f>
        <v>2137</v>
      </c>
      <c r="F80" s="73">
        <f t="shared" si="42"/>
        <v>5000</v>
      </c>
      <c r="G80" s="73">
        <f t="shared" si="42"/>
        <v>5000</v>
      </c>
      <c r="H80" s="73">
        <f t="shared" si="42"/>
        <v>4000</v>
      </c>
      <c r="I80" s="73">
        <f t="shared" si="42"/>
        <v>4000</v>
      </c>
    </row>
    <row r="81" spans="1:9" ht="25.5" x14ac:dyDescent="0.25">
      <c r="A81" s="114">
        <v>4</v>
      </c>
      <c r="B81" s="115"/>
      <c r="C81" s="116"/>
      <c r="D81" s="65" t="s">
        <v>12</v>
      </c>
      <c r="E81" s="8">
        <f t="shared" ref="E81:I81" si="43">E82</f>
        <v>2137</v>
      </c>
      <c r="F81" s="8">
        <f t="shared" si="43"/>
        <v>5000</v>
      </c>
      <c r="G81" s="8">
        <f t="shared" si="43"/>
        <v>5000</v>
      </c>
      <c r="H81" s="8">
        <f t="shared" si="43"/>
        <v>4000</v>
      </c>
      <c r="I81" s="8">
        <f t="shared" si="43"/>
        <v>4000</v>
      </c>
    </row>
    <row r="82" spans="1:9" ht="25.5" x14ac:dyDescent="0.25">
      <c r="A82" s="108">
        <v>42</v>
      </c>
      <c r="B82" s="109"/>
      <c r="C82" s="110"/>
      <c r="D82" s="65" t="s">
        <v>34</v>
      </c>
      <c r="E82" s="9">
        <v>2137</v>
      </c>
      <c r="F82" s="9">
        <v>5000</v>
      </c>
      <c r="G82" s="9">
        <v>5000</v>
      </c>
      <c r="H82" s="9">
        <v>4000</v>
      </c>
      <c r="I82" s="10">
        <v>4000</v>
      </c>
    </row>
    <row r="83" spans="1:9" x14ac:dyDescent="0.25">
      <c r="A83" s="111" t="s">
        <v>101</v>
      </c>
      <c r="B83" s="112"/>
      <c r="C83" s="113"/>
      <c r="D83" s="76" t="s">
        <v>102</v>
      </c>
      <c r="E83" s="73">
        <f t="shared" ref="E83:I83" si="44">E84</f>
        <v>295091</v>
      </c>
      <c r="F83" s="73">
        <f t="shared" si="44"/>
        <v>173500</v>
      </c>
      <c r="G83" s="73">
        <f t="shared" si="44"/>
        <v>901500</v>
      </c>
      <c r="H83" s="73">
        <f t="shared" si="44"/>
        <v>351800</v>
      </c>
      <c r="I83" s="73">
        <f t="shared" si="44"/>
        <v>2000</v>
      </c>
    </row>
    <row r="84" spans="1:9" ht="25.5" x14ac:dyDescent="0.25">
      <c r="A84" s="114">
        <v>4</v>
      </c>
      <c r="B84" s="115"/>
      <c r="C84" s="116"/>
      <c r="D84" s="65" t="s">
        <v>12</v>
      </c>
      <c r="E84" s="8">
        <f t="shared" ref="E84" si="45">SUM(E85:E87)</f>
        <v>295091</v>
      </c>
      <c r="F84" s="8">
        <f t="shared" ref="F84:I84" si="46">SUM(F85:F87)</f>
        <v>173500</v>
      </c>
      <c r="G84" s="8">
        <f t="shared" si="46"/>
        <v>901500</v>
      </c>
      <c r="H84" s="8">
        <f t="shared" si="46"/>
        <v>351800</v>
      </c>
      <c r="I84" s="8">
        <f t="shared" si="46"/>
        <v>2000</v>
      </c>
    </row>
    <row r="85" spans="1:9" ht="21.75" customHeight="1" x14ac:dyDescent="0.25">
      <c r="A85" s="63">
        <v>41</v>
      </c>
      <c r="B85" s="64"/>
      <c r="C85" s="65"/>
      <c r="D85" s="82" t="s">
        <v>13</v>
      </c>
      <c r="E85" s="9">
        <v>12100</v>
      </c>
      <c r="F85" s="9">
        <v>0</v>
      </c>
      <c r="G85" s="9">
        <v>900000</v>
      </c>
      <c r="H85" s="9">
        <v>350000</v>
      </c>
      <c r="I85" s="10">
        <v>0</v>
      </c>
    </row>
    <row r="86" spans="1:9" ht="25.5" x14ac:dyDescent="0.25">
      <c r="A86" s="108">
        <v>42</v>
      </c>
      <c r="B86" s="109"/>
      <c r="C86" s="110"/>
      <c r="D86" s="65" t="s">
        <v>34</v>
      </c>
      <c r="E86" s="9">
        <v>282991</v>
      </c>
      <c r="F86" s="9">
        <v>173500</v>
      </c>
      <c r="G86" s="9">
        <v>1500</v>
      </c>
      <c r="H86" s="9">
        <v>1800</v>
      </c>
      <c r="I86" s="10">
        <v>2000</v>
      </c>
    </row>
    <row r="87" spans="1:9" ht="25.5" x14ac:dyDescent="0.25">
      <c r="A87" s="108">
        <v>45</v>
      </c>
      <c r="B87" s="109"/>
      <c r="C87" s="110"/>
      <c r="D87" s="65" t="s">
        <v>120</v>
      </c>
      <c r="E87" s="9">
        <v>0</v>
      </c>
      <c r="F87" s="9">
        <v>0</v>
      </c>
      <c r="G87" s="9">
        <v>0</v>
      </c>
      <c r="H87" s="9">
        <v>0</v>
      </c>
      <c r="I87" s="10">
        <v>0</v>
      </c>
    </row>
    <row r="88" spans="1:9" x14ac:dyDescent="0.25">
      <c r="A88" s="111" t="s">
        <v>103</v>
      </c>
      <c r="B88" s="112"/>
      <c r="C88" s="113"/>
      <c r="D88" s="76" t="s">
        <v>104</v>
      </c>
      <c r="E88" s="73">
        <f t="shared" ref="E88:I88" si="47">E89</f>
        <v>1668777</v>
      </c>
      <c r="F88" s="73">
        <f t="shared" si="47"/>
        <v>630200</v>
      </c>
      <c r="G88" s="73">
        <f t="shared" si="47"/>
        <v>373000</v>
      </c>
      <c r="H88" s="73">
        <f t="shared" si="47"/>
        <v>60000</v>
      </c>
      <c r="I88" s="73">
        <f t="shared" si="47"/>
        <v>5000</v>
      </c>
    </row>
    <row r="89" spans="1:9" ht="25.5" x14ac:dyDescent="0.25">
      <c r="A89" s="114">
        <v>4</v>
      </c>
      <c r="B89" s="115"/>
      <c r="C89" s="116"/>
      <c r="D89" s="65" t="s">
        <v>12</v>
      </c>
      <c r="E89" s="8">
        <f t="shared" ref="E89:F89" si="48">SUM(E90:E92)</f>
        <v>1668777</v>
      </c>
      <c r="F89" s="8">
        <f t="shared" si="48"/>
        <v>630200</v>
      </c>
      <c r="G89" s="8">
        <f t="shared" ref="G89" si="49">SUM(G90:G92)</f>
        <v>373000</v>
      </c>
      <c r="H89" s="8">
        <f t="shared" ref="H89" si="50">SUM(H90:H92)</f>
        <v>60000</v>
      </c>
      <c r="I89" s="8">
        <f t="shared" ref="I89" si="51">SUM(I90:I92)</f>
        <v>5000</v>
      </c>
    </row>
    <row r="90" spans="1:9" ht="25.5" x14ac:dyDescent="0.25">
      <c r="A90" s="63">
        <v>41</v>
      </c>
      <c r="B90" s="64"/>
      <c r="C90" s="65"/>
      <c r="D90" s="65" t="s">
        <v>13</v>
      </c>
      <c r="E90" s="9">
        <v>68567</v>
      </c>
      <c r="F90" s="9">
        <v>0</v>
      </c>
      <c r="G90" s="9">
        <v>330000</v>
      </c>
      <c r="H90" s="9">
        <v>50000</v>
      </c>
      <c r="I90" s="10">
        <v>0</v>
      </c>
    </row>
    <row r="91" spans="1:9" ht="25.5" x14ac:dyDescent="0.25">
      <c r="A91" s="108">
        <v>42</v>
      </c>
      <c r="B91" s="109"/>
      <c r="C91" s="110"/>
      <c r="D91" s="65" t="s">
        <v>34</v>
      </c>
      <c r="E91" s="9">
        <v>1600210</v>
      </c>
      <c r="F91" s="9">
        <v>630200</v>
      </c>
      <c r="G91" s="9">
        <v>43000</v>
      </c>
      <c r="H91" s="9">
        <v>10000</v>
      </c>
      <c r="I91" s="10">
        <v>5000</v>
      </c>
    </row>
    <row r="92" spans="1:9" ht="25.5" x14ac:dyDescent="0.25">
      <c r="A92" s="108">
        <v>45</v>
      </c>
      <c r="B92" s="109"/>
      <c r="C92" s="110"/>
      <c r="D92" s="65" t="s">
        <v>120</v>
      </c>
      <c r="E92" s="9">
        <v>0</v>
      </c>
      <c r="F92" s="9">
        <v>0</v>
      </c>
      <c r="G92" s="9">
        <v>0</v>
      </c>
      <c r="H92" s="9">
        <v>0</v>
      </c>
      <c r="I92" s="10">
        <v>0</v>
      </c>
    </row>
    <row r="93" spans="1:9" x14ac:dyDescent="0.25">
      <c r="A93" s="111" t="s">
        <v>105</v>
      </c>
      <c r="B93" s="112"/>
      <c r="C93" s="113"/>
      <c r="D93" s="76" t="s">
        <v>114</v>
      </c>
      <c r="E93" s="73">
        <f t="shared" ref="E93:I93" si="52">E94</f>
        <v>3392</v>
      </c>
      <c r="F93" s="73">
        <f t="shared" si="52"/>
        <v>3600</v>
      </c>
      <c r="G93" s="73">
        <f t="shared" si="52"/>
        <v>4000</v>
      </c>
      <c r="H93" s="73">
        <f t="shared" si="52"/>
        <v>4000</v>
      </c>
      <c r="I93" s="73">
        <f t="shared" si="52"/>
        <v>4000</v>
      </c>
    </row>
    <row r="94" spans="1:9" ht="25.5" x14ac:dyDescent="0.25">
      <c r="A94" s="114">
        <v>4</v>
      </c>
      <c r="B94" s="115"/>
      <c r="C94" s="116"/>
      <c r="D94" s="65" t="s">
        <v>12</v>
      </c>
      <c r="E94" s="8">
        <f t="shared" ref="E94:I94" si="53">E95</f>
        <v>3392</v>
      </c>
      <c r="F94" s="8">
        <f t="shared" si="53"/>
        <v>3600</v>
      </c>
      <c r="G94" s="8">
        <f t="shared" si="53"/>
        <v>4000</v>
      </c>
      <c r="H94" s="8">
        <f t="shared" si="53"/>
        <v>4000</v>
      </c>
      <c r="I94" s="8">
        <f t="shared" si="53"/>
        <v>4000</v>
      </c>
    </row>
    <row r="95" spans="1:9" ht="25.5" x14ac:dyDescent="0.25">
      <c r="A95" s="108">
        <v>42</v>
      </c>
      <c r="B95" s="109"/>
      <c r="C95" s="110"/>
      <c r="D95" s="65" t="s">
        <v>34</v>
      </c>
      <c r="E95" s="9">
        <v>3392</v>
      </c>
      <c r="F95" s="9">
        <v>3600</v>
      </c>
      <c r="G95" s="9">
        <v>4000</v>
      </c>
      <c r="H95" s="9">
        <v>4000</v>
      </c>
      <c r="I95" s="9">
        <v>4000</v>
      </c>
    </row>
    <row r="96" spans="1:9" ht="38.25" x14ac:dyDescent="0.25">
      <c r="A96" s="117" t="s">
        <v>112</v>
      </c>
      <c r="B96" s="118"/>
      <c r="C96" s="119"/>
      <c r="D96" s="61" t="s">
        <v>113</v>
      </c>
      <c r="E96" s="9"/>
      <c r="F96" s="9"/>
      <c r="G96" s="9"/>
      <c r="H96" s="9"/>
      <c r="I96" s="9"/>
    </row>
    <row r="97" spans="1:9" x14ac:dyDescent="0.25">
      <c r="A97" s="111" t="s">
        <v>91</v>
      </c>
      <c r="B97" s="112"/>
      <c r="C97" s="113"/>
      <c r="D97" s="79" t="s">
        <v>92</v>
      </c>
      <c r="E97" s="73">
        <f>E98+E101</f>
        <v>99659</v>
      </c>
      <c r="F97" s="73">
        <f t="shared" ref="F97:I97" si="54">F98+F101</f>
        <v>4912900</v>
      </c>
      <c r="G97" s="73">
        <f t="shared" si="54"/>
        <v>5340200</v>
      </c>
      <c r="H97" s="73">
        <f t="shared" si="54"/>
        <v>5227000</v>
      </c>
      <c r="I97" s="73">
        <f t="shared" si="54"/>
        <v>5198800</v>
      </c>
    </row>
    <row r="98" spans="1:9" x14ac:dyDescent="0.25">
      <c r="A98" s="114">
        <v>3</v>
      </c>
      <c r="B98" s="115"/>
      <c r="C98" s="116"/>
      <c r="D98" s="82" t="s">
        <v>10</v>
      </c>
      <c r="E98" s="8">
        <f>E100+E99</f>
        <v>21047</v>
      </c>
      <c r="F98" s="8">
        <f t="shared" ref="F98:I98" si="55">F100+F99</f>
        <v>4912900</v>
      </c>
      <c r="G98" s="8">
        <f t="shared" si="55"/>
        <v>3340200</v>
      </c>
      <c r="H98" s="8">
        <f t="shared" si="55"/>
        <v>3269400</v>
      </c>
      <c r="I98" s="8">
        <f t="shared" si="55"/>
        <v>3251800</v>
      </c>
    </row>
    <row r="99" spans="1:9" x14ac:dyDescent="0.25">
      <c r="A99" s="80">
        <v>31</v>
      </c>
      <c r="B99" s="81"/>
      <c r="C99" s="82"/>
      <c r="D99" s="82" t="s">
        <v>11</v>
      </c>
      <c r="E99" s="8">
        <v>0</v>
      </c>
      <c r="F99" s="8">
        <v>0</v>
      </c>
      <c r="G99" s="8">
        <v>31200</v>
      </c>
      <c r="H99" s="8">
        <v>30500</v>
      </c>
      <c r="I99" s="8">
        <v>30400</v>
      </c>
    </row>
    <row r="100" spans="1:9" x14ac:dyDescent="0.25">
      <c r="A100" s="108">
        <v>32</v>
      </c>
      <c r="B100" s="109"/>
      <c r="C100" s="110"/>
      <c r="D100" s="82" t="s">
        <v>26</v>
      </c>
      <c r="E100" s="9">
        <v>21047</v>
      </c>
      <c r="F100" s="9">
        <v>4912900</v>
      </c>
      <c r="G100" s="9">
        <v>3309000</v>
      </c>
      <c r="H100" s="9">
        <v>3238900</v>
      </c>
      <c r="I100" s="10">
        <v>3221400</v>
      </c>
    </row>
    <row r="101" spans="1:9" ht="25.5" x14ac:dyDescent="0.25">
      <c r="A101" s="114">
        <v>4</v>
      </c>
      <c r="B101" s="115"/>
      <c r="C101" s="116"/>
      <c r="D101" s="82" t="s">
        <v>12</v>
      </c>
      <c r="E101" s="8">
        <f>E103+E102</f>
        <v>78612</v>
      </c>
      <c r="F101" s="8">
        <f t="shared" ref="F101:I101" si="56">F103+F102</f>
        <v>0</v>
      </c>
      <c r="G101" s="8">
        <f t="shared" si="56"/>
        <v>2000000</v>
      </c>
      <c r="H101" s="8">
        <f t="shared" si="56"/>
        <v>1957600</v>
      </c>
      <c r="I101" s="8">
        <f t="shared" si="56"/>
        <v>1947000</v>
      </c>
    </row>
    <row r="102" spans="1:9" ht="25.5" x14ac:dyDescent="0.25">
      <c r="A102" s="80">
        <v>41</v>
      </c>
      <c r="B102" s="81"/>
      <c r="C102" s="82"/>
      <c r="D102" s="82" t="s">
        <v>13</v>
      </c>
      <c r="E102" s="8">
        <v>77522</v>
      </c>
      <c r="F102" s="8">
        <v>0</v>
      </c>
      <c r="G102" s="8">
        <v>2000000</v>
      </c>
      <c r="H102" s="8">
        <v>1957600</v>
      </c>
      <c r="I102" s="8">
        <v>1947000</v>
      </c>
    </row>
    <row r="103" spans="1:9" ht="25.5" x14ac:dyDescent="0.25">
      <c r="A103" s="108">
        <v>42</v>
      </c>
      <c r="B103" s="109"/>
      <c r="C103" s="110"/>
      <c r="D103" s="82" t="s">
        <v>34</v>
      </c>
      <c r="E103" s="9">
        <v>1090</v>
      </c>
      <c r="F103" s="9">
        <v>0</v>
      </c>
      <c r="G103" s="9">
        <v>0</v>
      </c>
      <c r="H103" s="9">
        <v>0</v>
      </c>
      <c r="I103" s="10">
        <v>0</v>
      </c>
    </row>
    <row r="104" spans="1:9" x14ac:dyDescent="0.25">
      <c r="A104" s="111" t="s">
        <v>105</v>
      </c>
      <c r="B104" s="112"/>
      <c r="C104" s="113"/>
      <c r="D104" s="62" t="s">
        <v>114</v>
      </c>
      <c r="E104" s="73">
        <f t="shared" ref="E104:I104" si="57">E105</f>
        <v>577</v>
      </c>
      <c r="F104" s="73">
        <f t="shared" si="57"/>
        <v>6300</v>
      </c>
      <c r="G104" s="73">
        <f t="shared" si="57"/>
        <v>4500</v>
      </c>
      <c r="H104" s="73">
        <f t="shared" si="57"/>
        <v>4500</v>
      </c>
      <c r="I104" s="73">
        <f t="shared" si="57"/>
        <v>4500</v>
      </c>
    </row>
    <row r="105" spans="1:9" x14ac:dyDescent="0.25">
      <c r="A105" s="114">
        <v>3</v>
      </c>
      <c r="B105" s="115"/>
      <c r="C105" s="116"/>
      <c r="D105" s="65" t="s">
        <v>10</v>
      </c>
      <c r="E105" s="8">
        <f t="shared" ref="E105:I105" si="58">E106</f>
        <v>577</v>
      </c>
      <c r="F105" s="8">
        <f t="shared" si="58"/>
        <v>6300</v>
      </c>
      <c r="G105" s="8">
        <f t="shared" si="58"/>
        <v>4500</v>
      </c>
      <c r="H105" s="8">
        <f t="shared" si="58"/>
        <v>4500</v>
      </c>
      <c r="I105" s="8">
        <f t="shared" si="58"/>
        <v>4500</v>
      </c>
    </row>
    <row r="106" spans="1:9" x14ac:dyDescent="0.25">
      <c r="A106" s="108">
        <v>32</v>
      </c>
      <c r="B106" s="109"/>
      <c r="C106" s="110"/>
      <c r="D106" s="65" t="s">
        <v>26</v>
      </c>
      <c r="E106" s="9">
        <v>577</v>
      </c>
      <c r="F106" s="9">
        <v>6300</v>
      </c>
      <c r="G106" s="9">
        <v>4500</v>
      </c>
      <c r="H106" s="9">
        <v>4500</v>
      </c>
      <c r="I106" s="9">
        <v>4500</v>
      </c>
    </row>
    <row r="107" spans="1:9" ht="25.5" x14ac:dyDescent="0.25">
      <c r="A107" s="117" t="s">
        <v>121</v>
      </c>
      <c r="B107" s="118"/>
      <c r="C107" s="119"/>
      <c r="D107" s="61" t="s">
        <v>122</v>
      </c>
      <c r="E107" s="9"/>
      <c r="F107" s="9"/>
      <c r="G107" s="9"/>
      <c r="H107" s="9"/>
      <c r="I107" s="9"/>
    </row>
    <row r="108" spans="1:9" x14ac:dyDescent="0.25">
      <c r="A108" s="111" t="s">
        <v>91</v>
      </c>
      <c r="B108" s="112"/>
      <c r="C108" s="113"/>
      <c r="D108" s="79" t="s">
        <v>92</v>
      </c>
      <c r="E108" s="73">
        <f>E109+E111</f>
        <v>91</v>
      </c>
      <c r="F108" s="73">
        <f t="shared" ref="F108:I108" si="59">F109+F111</f>
        <v>300</v>
      </c>
      <c r="G108" s="73">
        <f t="shared" si="59"/>
        <v>300</v>
      </c>
      <c r="H108" s="73">
        <f t="shared" si="59"/>
        <v>300</v>
      </c>
      <c r="I108" s="73">
        <f t="shared" si="59"/>
        <v>300</v>
      </c>
    </row>
    <row r="109" spans="1:9" x14ac:dyDescent="0.25">
      <c r="A109" s="114">
        <v>3</v>
      </c>
      <c r="B109" s="115"/>
      <c r="C109" s="116"/>
      <c r="D109" s="65" t="s">
        <v>10</v>
      </c>
      <c r="E109" s="8">
        <f t="shared" ref="E109" si="60">E110</f>
        <v>21</v>
      </c>
      <c r="F109" s="8">
        <v>100</v>
      </c>
      <c r="G109" s="8">
        <f t="shared" ref="G109" si="61">G110</f>
        <v>100</v>
      </c>
      <c r="H109" s="8">
        <f t="shared" ref="H109" si="62">H110</f>
        <v>100</v>
      </c>
      <c r="I109" s="8">
        <f t="shared" ref="I109" si="63">I110</f>
        <v>100</v>
      </c>
    </row>
    <row r="110" spans="1:9" x14ac:dyDescent="0.25">
      <c r="A110" s="108">
        <v>38</v>
      </c>
      <c r="B110" s="109"/>
      <c r="C110" s="110"/>
      <c r="D110" s="65" t="s">
        <v>88</v>
      </c>
      <c r="E110" s="9">
        <v>21</v>
      </c>
      <c r="F110" s="9">
        <v>100</v>
      </c>
      <c r="G110" s="9">
        <v>100</v>
      </c>
      <c r="H110" s="9">
        <v>100</v>
      </c>
      <c r="I110" s="10">
        <v>100</v>
      </c>
    </row>
    <row r="111" spans="1:9" x14ac:dyDescent="0.25">
      <c r="A111" s="111" t="s">
        <v>101</v>
      </c>
      <c r="B111" s="112"/>
      <c r="C111" s="113"/>
      <c r="D111" s="62" t="s">
        <v>114</v>
      </c>
      <c r="E111" s="73">
        <f t="shared" ref="E111:F112" si="64">E112</f>
        <v>70</v>
      </c>
      <c r="F111" s="73">
        <f t="shared" si="64"/>
        <v>200</v>
      </c>
      <c r="G111" s="73">
        <f t="shared" ref="G111:G112" si="65">G112</f>
        <v>200</v>
      </c>
      <c r="H111" s="73">
        <f t="shared" ref="H111:H112" si="66">H112</f>
        <v>200</v>
      </c>
      <c r="I111" s="73">
        <f t="shared" ref="I111:I112" si="67">I112</f>
        <v>200</v>
      </c>
    </row>
    <row r="112" spans="1:9" x14ac:dyDescent="0.25">
      <c r="A112" s="114">
        <v>3</v>
      </c>
      <c r="B112" s="115"/>
      <c r="C112" s="116"/>
      <c r="D112" s="65" t="s">
        <v>10</v>
      </c>
      <c r="E112" s="8">
        <f t="shared" si="64"/>
        <v>70</v>
      </c>
      <c r="F112" s="8">
        <f t="shared" si="64"/>
        <v>200</v>
      </c>
      <c r="G112" s="8">
        <f t="shared" si="65"/>
        <v>200</v>
      </c>
      <c r="H112" s="8">
        <f t="shared" si="66"/>
        <v>200</v>
      </c>
      <c r="I112" s="8">
        <f t="shared" si="67"/>
        <v>200</v>
      </c>
    </row>
    <row r="113" spans="1:9" x14ac:dyDescent="0.25">
      <c r="A113" s="108">
        <v>38</v>
      </c>
      <c r="B113" s="109"/>
      <c r="C113" s="110"/>
      <c r="D113" s="65" t="s">
        <v>88</v>
      </c>
      <c r="E113" s="9">
        <v>70</v>
      </c>
      <c r="F113" s="9">
        <v>200</v>
      </c>
      <c r="G113" s="9">
        <v>200</v>
      </c>
      <c r="H113" s="9">
        <v>200</v>
      </c>
      <c r="I113" s="9">
        <v>200</v>
      </c>
    </row>
  </sheetData>
  <mergeCells count="97">
    <mergeCell ref="A98:C98"/>
    <mergeCell ref="A100:C100"/>
    <mergeCell ref="A8:C8"/>
    <mergeCell ref="A10:C10"/>
    <mergeCell ref="A15:C15"/>
    <mergeCell ref="A18:C18"/>
    <mergeCell ref="A11:C11"/>
    <mergeCell ref="A12:C12"/>
    <mergeCell ref="A13:C13"/>
    <mergeCell ref="A14:C14"/>
    <mergeCell ref="A16:C16"/>
    <mergeCell ref="A17:C17"/>
    <mergeCell ref="A6:C6"/>
    <mergeCell ref="A7:C7"/>
    <mergeCell ref="A1:I1"/>
    <mergeCell ref="A3:I3"/>
    <mergeCell ref="A5:C5"/>
    <mergeCell ref="A19:C19"/>
    <mergeCell ref="A20:C20"/>
    <mergeCell ref="A21:C21"/>
    <mergeCell ref="A22:C22"/>
    <mergeCell ref="A23:C23"/>
    <mergeCell ref="A35:C35"/>
    <mergeCell ref="A36:C36"/>
    <mergeCell ref="A37:C37"/>
    <mergeCell ref="A24:C24"/>
    <mergeCell ref="A25:C25"/>
    <mergeCell ref="A27:C27"/>
    <mergeCell ref="A28:C28"/>
    <mergeCell ref="A29:C29"/>
    <mergeCell ref="A30:C30"/>
    <mergeCell ref="A26:C26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7:C57"/>
    <mergeCell ref="A52:C52"/>
    <mergeCell ref="A53:C53"/>
    <mergeCell ref="A54:C54"/>
    <mergeCell ref="A56:C56"/>
    <mergeCell ref="A58:C58"/>
    <mergeCell ref="A59:C59"/>
    <mergeCell ref="A60:C60"/>
    <mergeCell ref="A61:C61"/>
    <mergeCell ref="A62:C62"/>
    <mergeCell ref="A73:C73"/>
    <mergeCell ref="A68:C68"/>
    <mergeCell ref="A63:C63"/>
    <mergeCell ref="A64:C64"/>
    <mergeCell ref="A65:C65"/>
    <mergeCell ref="A66:C66"/>
    <mergeCell ref="A67:C67"/>
    <mergeCell ref="A107:C107"/>
    <mergeCell ref="A105:C105"/>
    <mergeCell ref="A106:C106"/>
    <mergeCell ref="A95:C95"/>
    <mergeCell ref="A93:C93"/>
    <mergeCell ref="A94:C94"/>
    <mergeCell ref="A104:C104"/>
    <mergeCell ref="A96:C96"/>
    <mergeCell ref="A97:C97"/>
    <mergeCell ref="A101:C101"/>
    <mergeCell ref="A103:C103"/>
    <mergeCell ref="A86:C86"/>
    <mergeCell ref="A89:C89"/>
    <mergeCell ref="A91:C91"/>
    <mergeCell ref="A92:C92"/>
    <mergeCell ref="A87:C87"/>
    <mergeCell ref="A88:C88"/>
    <mergeCell ref="A38:C38"/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113:C113"/>
    <mergeCell ref="A108:C108"/>
    <mergeCell ref="A109:C109"/>
    <mergeCell ref="A110:C110"/>
    <mergeCell ref="A111:C111"/>
    <mergeCell ref="A112:C11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  <rowBreaks count="2" manualBreakCount="2">
    <brk id="42" max="8" man="1"/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'POSEBNI DIO'!Podrucje_ispisa</vt:lpstr>
      <vt:lpstr>'Prihodi i rashodi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2024-11-08T15:38:40Z</cp:lastPrinted>
  <dcterms:created xsi:type="dcterms:W3CDTF">2022-08-12T12:51:27Z</dcterms:created>
  <dcterms:modified xsi:type="dcterms:W3CDTF">2024-11-08T15:45:12Z</dcterms:modified>
</cp:coreProperties>
</file>