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aust_racunovodstvo\financijski_plan\2023\STSFV_slati_FP\"/>
    </mc:Choice>
  </mc:AlternateContent>
  <bookViews>
    <workbookView xWindow="0" yWindow="0" windowWidth="28800" windowHeight="11805" firstSheet="2" activeTab="7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definedNames>
    <definedName name="_xlnm.Print_Area" localSheetId="6">'POSEBNI DIO'!$A$1:$I$103</definedName>
    <definedName name="_xlnm.Print_Area" localSheetId="2">'Prihodi i rashodi po izvorima'!$A$1:$F$43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" i="7" l="1"/>
  <c r="I101" i="7" s="1"/>
  <c r="H102" i="7"/>
  <c r="H101" i="7" s="1"/>
  <c r="G102" i="7"/>
  <c r="F102" i="7"/>
  <c r="E102" i="7"/>
  <c r="E101" i="7" s="1"/>
  <c r="G101" i="7"/>
  <c r="F101" i="7"/>
  <c r="I99" i="7"/>
  <c r="I98" i="7" s="1"/>
  <c r="H99" i="7"/>
  <c r="H98" i="7" s="1"/>
  <c r="G99" i="7"/>
  <c r="G98" i="7" s="1"/>
  <c r="F99" i="7"/>
  <c r="F98" i="7" s="1"/>
  <c r="E99" i="7"/>
  <c r="E98" i="7" s="1"/>
  <c r="F94" i="7"/>
  <c r="G94" i="7"/>
  <c r="H94" i="7"/>
  <c r="I94" i="7"/>
  <c r="F95" i="7"/>
  <c r="G95" i="7"/>
  <c r="H95" i="7"/>
  <c r="I95" i="7"/>
  <c r="E95" i="7"/>
  <c r="E94" i="7" s="1"/>
  <c r="F91" i="7"/>
  <c r="G91" i="7"/>
  <c r="H91" i="7"/>
  <c r="I91" i="7"/>
  <c r="F92" i="7"/>
  <c r="G92" i="7"/>
  <c r="H92" i="7"/>
  <c r="I92" i="7"/>
  <c r="E91" i="7"/>
  <c r="E92" i="7"/>
  <c r="F87" i="7"/>
  <c r="G87" i="7"/>
  <c r="F88" i="7"/>
  <c r="G88" i="7"/>
  <c r="H88" i="7"/>
  <c r="H87" i="7" s="1"/>
  <c r="I88" i="7"/>
  <c r="I87" i="7" s="1"/>
  <c r="E87" i="7"/>
  <c r="E88" i="7"/>
  <c r="F82" i="7"/>
  <c r="G82" i="7"/>
  <c r="H82" i="7"/>
  <c r="I82" i="7"/>
  <c r="E82" i="7"/>
  <c r="I83" i="7"/>
  <c r="H83" i="7"/>
  <c r="G83" i="7"/>
  <c r="F83" i="7"/>
  <c r="E83" i="7"/>
  <c r="F78" i="7"/>
  <c r="F77" i="7" s="1"/>
  <c r="G78" i="7"/>
  <c r="G77" i="7" s="1"/>
  <c r="H78" i="7"/>
  <c r="H77" i="7" s="1"/>
  <c r="I78" i="7"/>
  <c r="I77" i="7" s="1"/>
  <c r="E78" i="7"/>
  <c r="E77" i="7" s="1"/>
  <c r="F75" i="7"/>
  <c r="F74" i="7" s="1"/>
  <c r="G75" i="7"/>
  <c r="G74" i="7" s="1"/>
  <c r="H75" i="7"/>
  <c r="H74" i="7" s="1"/>
  <c r="I75" i="7"/>
  <c r="I74" i="7" s="1"/>
  <c r="E75" i="7"/>
  <c r="E74" i="7" s="1"/>
  <c r="F72" i="7"/>
  <c r="F71" i="7" s="1"/>
  <c r="G72" i="7"/>
  <c r="G71" i="7" s="1"/>
  <c r="H72" i="7"/>
  <c r="H71" i="7" s="1"/>
  <c r="I72" i="7"/>
  <c r="I71" i="7" s="1"/>
  <c r="E72" i="7"/>
  <c r="E71" i="7" s="1"/>
  <c r="H68" i="7"/>
  <c r="F69" i="7"/>
  <c r="F68" i="7" s="1"/>
  <c r="G69" i="7"/>
  <c r="G68" i="7" s="1"/>
  <c r="H69" i="7"/>
  <c r="I69" i="7"/>
  <c r="I68" i="7" s="1"/>
  <c r="E69" i="7"/>
  <c r="E68" i="7" s="1"/>
  <c r="F66" i="7"/>
  <c r="G66" i="7"/>
  <c r="H66" i="7"/>
  <c r="I66" i="7"/>
  <c r="E66" i="7"/>
  <c r="E63" i="7" s="1"/>
  <c r="F64" i="7"/>
  <c r="G64" i="7"/>
  <c r="H64" i="7"/>
  <c r="H63" i="7" s="1"/>
  <c r="I64" i="7"/>
  <c r="E64" i="7"/>
  <c r="F59" i="7"/>
  <c r="F58" i="7" s="1"/>
  <c r="G59" i="7"/>
  <c r="G58" i="7" s="1"/>
  <c r="H59" i="7"/>
  <c r="H58" i="7" s="1"/>
  <c r="I59" i="7"/>
  <c r="I58" i="7" s="1"/>
  <c r="E59" i="7"/>
  <c r="E58" i="7" s="1"/>
  <c r="F55" i="7"/>
  <c r="G55" i="7"/>
  <c r="H55" i="7"/>
  <c r="I55" i="7"/>
  <c r="E55" i="7"/>
  <c r="F53" i="7"/>
  <c r="G53" i="7"/>
  <c r="H53" i="7"/>
  <c r="I53" i="7"/>
  <c r="E53" i="7"/>
  <c r="F48" i="7"/>
  <c r="F47" i="7" s="1"/>
  <c r="G48" i="7"/>
  <c r="G47" i="7" s="1"/>
  <c r="H48" i="7"/>
  <c r="H47" i="7" s="1"/>
  <c r="I48" i="7"/>
  <c r="I47" i="7" s="1"/>
  <c r="E48" i="7"/>
  <c r="E47" i="7" s="1"/>
  <c r="F43" i="7"/>
  <c r="F42" i="7" s="1"/>
  <c r="G43" i="7"/>
  <c r="G42" i="7" s="1"/>
  <c r="H43" i="7"/>
  <c r="H42" i="7" s="1"/>
  <c r="I43" i="7"/>
  <c r="I42" i="7" s="1"/>
  <c r="E43" i="7"/>
  <c r="E42" i="7" s="1"/>
  <c r="I35" i="7"/>
  <c r="I34" i="7" s="1"/>
  <c r="H35" i="7"/>
  <c r="H34" i="7" s="1"/>
  <c r="G35" i="7"/>
  <c r="G34" i="7" s="1"/>
  <c r="F35" i="7"/>
  <c r="F34" i="7" s="1"/>
  <c r="E35" i="7"/>
  <c r="E34" i="7" s="1"/>
  <c r="I27" i="7"/>
  <c r="H27" i="7"/>
  <c r="G27" i="7"/>
  <c r="F27" i="7"/>
  <c r="E27" i="7"/>
  <c r="I23" i="7"/>
  <c r="H23" i="7"/>
  <c r="G23" i="7"/>
  <c r="F23" i="7"/>
  <c r="E23" i="7"/>
  <c r="I16" i="7"/>
  <c r="H16" i="7"/>
  <c r="G16" i="7"/>
  <c r="F16" i="7"/>
  <c r="E16" i="7"/>
  <c r="I63" i="7" l="1"/>
  <c r="G63" i="7"/>
  <c r="F63" i="7"/>
  <c r="E52" i="7"/>
  <c r="G52" i="7"/>
  <c r="I52" i="7"/>
  <c r="H52" i="7"/>
  <c r="F52" i="7"/>
  <c r="F9" i="10" l="1"/>
  <c r="C11" i="8"/>
  <c r="B11" i="8"/>
  <c r="H24" i="3" l="1"/>
  <c r="G24" i="3"/>
  <c r="F24" i="3"/>
  <c r="E24" i="3"/>
  <c r="D24" i="3"/>
  <c r="G9" i="10"/>
  <c r="H33" i="3"/>
  <c r="G33" i="3"/>
  <c r="F33" i="3"/>
  <c r="E33" i="3"/>
  <c r="D33" i="3"/>
  <c r="H25" i="3"/>
  <c r="G25" i="3"/>
  <c r="F25" i="3"/>
  <c r="E25" i="3"/>
  <c r="D25" i="3"/>
  <c r="H10" i="3"/>
  <c r="G10" i="3"/>
  <c r="F10" i="3"/>
  <c r="E10" i="3"/>
  <c r="H11" i="3"/>
  <c r="G11" i="3"/>
  <c r="F11" i="3"/>
  <c r="E11" i="3"/>
  <c r="D11" i="3"/>
  <c r="D10" i="3" s="1"/>
  <c r="F29" i="8" l="1"/>
  <c r="E29" i="8"/>
  <c r="D29" i="8"/>
  <c r="C29" i="8"/>
  <c r="B29" i="8"/>
  <c r="F37" i="8"/>
  <c r="E37" i="8"/>
  <c r="C37" i="8"/>
  <c r="D37" i="8"/>
  <c r="B37" i="8"/>
  <c r="F10" i="8"/>
  <c r="E10" i="8"/>
  <c r="D10" i="8"/>
  <c r="C10" i="8"/>
  <c r="B10" i="8"/>
  <c r="F37" i="10" l="1"/>
  <c r="G37" i="10" s="1"/>
  <c r="H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I37" i="10" l="1"/>
  <c r="J37" i="10" s="1"/>
  <c r="J14" i="10"/>
  <c r="J22" i="10" s="1"/>
  <c r="J28" i="10" s="1"/>
  <c r="I14" i="10"/>
  <c r="I22" i="10" s="1"/>
  <c r="H14" i="10"/>
  <c r="H22" i="10" s="1"/>
  <c r="G14" i="10"/>
  <c r="G22" i="10" s="1"/>
  <c r="F14" i="10"/>
  <c r="F22" i="10" s="1"/>
  <c r="F29" i="10" s="1"/>
</calcChain>
</file>

<file path=xl/sharedStrings.xml><?xml version="1.0" encoding="utf-8"?>
<sst xmlns="http://schemas.openxmlformats.org/spreadsheetml/2006/main" count="321" uniqueCount="132">
  <si>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</si>
  <si>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</si>
  <si>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</si>
  <si>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</si>
  <si>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</si>
  <si>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</si>
  <si>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</si>
  <si>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</si>
  <si>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</si>
  <si>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</si>
  <si>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</si>
  <si>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</si>
  <si>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</si>
  <si>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</si>
  <si>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</si>
  <si>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</si>
  <si>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</si>
  <si>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</si>
  <si>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</si>
  <si>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</si>
  <si>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</si>
  <si>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</si>
  <si>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</si>
  <si>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</si>
  <si>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</si>
  <si>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</si>
  <si>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</si>
  <si>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</si>
  <si>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</si>
  <si>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</si>
  <si>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</si>
  <si>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</si>
  <si>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</si>
  <si>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</si>
  <si>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</si>
  <si>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</si>
  <si>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</si>
  <si>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</si>
  <si>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</si>
  <si>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</si>
  <si>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</si>
  <si>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</si>
  <si>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</si>
  <si>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</si>
  <si>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</si>
  <si>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</si>
  <si>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</si>
  <si>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</si>
  <si>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</si>
  <si>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</si>
  <si>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</si>
  <si>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</si>
  <si>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</si>
  <si>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</si>
  <si>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</si>
  <si>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</si>
  <si>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</si>
  <si>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</si>
  <si>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</si>
  <si>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</si>
  <si>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</si>
  <si>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</si>
  <si>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</si>
  <si>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</si>
  <si>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</si>
  <si>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</si>
  <si>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</si>
  <si>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</si>
  <si>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</si>
  <si>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</si>
  <si>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</si>
  <si>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</si>
  <si>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</si>
  <si>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</si>
  <si>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</si>
  <si>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</si>
  <si>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</si>
  <si>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</si>
  <si>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</si>
  <si>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</si>
  <si>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</si>
  <si>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</si>
  <si>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013 Opće usluge - Srednjoškolsko obrazovanje</t>
  </si>
  <si>
    <t xml:space="preserve">  12 Opći prihodi i primici - DS</t>
  </si>
  <si>
    <t xml:space="preserve">  31 Vlastiti prihodi </t>
  </si>
  <si>
    <t xml:space="preserve">  51 Pomoći od inozemnih vlada</t>
  </si>
  <si>
    <t xml:space="preserve">  56 Pomoći temeljem prijenosa EU</t>
  </si>
  <si>
    <t>6 Donacije</t>
  </si>
  <si>
    <t xml:space="preserve">  61 Donacije</t>
  </si>
  <si>
    <t>Prihodi od imovine</t>
  </si>
  <si>
    <t xml:space="preserve">Prihodi od upravnih i adm. Pristojbi, pristojbi po pos. Propisima i naknada </t>
  </si>
  <si>
    <t>Prihodi pod prodaje proizvoda i robe te pruženih usluga, prihodi od donacija i povrati</t>
  </si>
  <si>
    <t>Financijski rashodi</t>
  </si>
  <si>
    <t>Subvencije</t>
  </si>
  <si>
    <t>Pomoći dane u inozemstvo i unutar općeg proračuna</t>
  </si>
  <si>
    <t>Naknade građanima i kućanstvima na temelju osiguranja i dr. naknade</t>
  </si>
  <si>
    <t>Ostali rashodi</t>
  </si>
  <si>
    <t>Aktivnost A024109A410901</t>
  </si>
  <si>
    <t>REDOVNA AKTIVNOST PK</t>
  </si>
  <si>
    <t>Izvor financiranja 1.1.</t>
  </si>
  <si>
    <t>OPĆI PRIHODI I PRIMICI</t>
  </si>
  <si>
    <t>Izvor financiranja 1.2.</t>
  </si>
  <si>
    <t>OPĆI PRIHODI I PRIMICI - DEC. SRED.</t>
  </si>
  <si>
    <t>Izvor financiranja 3.1.</t>
  </si>
  <si>
    <t>VLASTITI PRIHODI</t>
  </si>
  <si>
    <t>Izvor financiranja 4.3.</t>
  </si>
  <si>
    <t>OSTALI PRIHODI ZA POSEBNE NAMJENE</t>
  </si>
  <si>
    <t>Izvor financiranja 5.1.</t>
  </si>
  <si>
    <t>POMOĆI OD INOZEMNIH VLADA I TIJELA EU</t>
  </si>
  <si>
    <t>Izvor financiranja 5.2.</t>
  </si>
  <si>
    <t>POMOĆI IZ DRUGIH PRORAČUNA</t>
  </si>
  <si>
    <t>Izvor financiranja 5.6.</t>
  </si>
  <si>
    <t>POMOĆI TEMELJEM PRIJENOSA EU</t>
  </si>
  <si>
    <t>Izvor financiranja 6.1.</t>
  </si>
  <si>
    <t>Aktivnost A024109A410902</t>
  </si>
  <si>
    <t>IZVANNASTAVNE I OSTALE AKTIVNOSTI</t>
  </si>
  <si>
    <t>Aktivnost A024109A410905</t>
  </si>
  <si>
    <t>NABAVA UDŽBENIKA</t>
  </si>
  <si>
    <t>Naknade građanima i kućanstvima</t>
  </si>
  <si>
    <t>Aktivnost A024109A410907</t>
  </si>
  <si>
    <t>GRAĐANSKI ODGOJ I ŠKOLA I ZAJEDNICA</t>
  </si>
  <si>
    <t>Aktivnost A024109T410902</t>
  </si>
  <si>
    <t>SUFINANCIRANJE PROJEKATA PRIJAVLJENIH NA NATJEČAJE EUROSPKIH FONDOVA</t>
  </si>
  <si>
    <t>DONACIJE</t>
  </si>
  <si>
    <t>PROGRAM A024109</t>
  </si>
  <si>
    <t>DJELATNOST USTANOVA SREDNJEG ŠKOLSTVA I UČENIČKIH DOMOVA</t>
  </si>
  <si>
    <t>Aktivnost A024109K410901</t>
  </si>
  <si>
    <t>ODRŽAVANJE I OPREMANJE USTANOVA SREDNJEG ŠKOLSTVA I UČENIČKIH DOMOVA</t>
  </si>
  <si>
    <t>OPĆI IZVORI I PRIMICI</t>
  </si>
  <si>
    <t>Rashodi za dodatna ulaganja na nefinaicijskoj imovini</t>
  </si>
  <si>
    <t>Aktivnost A024109T410905</t>
  </si>
  <si>
    <t>BESPLATNE MENSTRUALNE POTREPŠTINE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</si>
</sst>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3" fontId="3" fillId="2" borderId="6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center" vertical="center" wrapText="1"/>
    </xf>
    <xf numFmtId="0" fontId="24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0" fontId="23" fillId="2" borderId="2" xfId="0" applyNumberFormat="1" applyFont="1" applyFill="1" applyBorder="1" applyAlignment="1" applyProtection="1">
      <alignment horizontal="center" vertical="center" wrapText="1"/>
    </xf>
    <xf numFmtId="0" fontId="23" fillId="2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G35" sqref="G3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87" t="s">
        <v>23</v>
      </c>
      <c r="B3" s="87"/>
      <c r="C3" s="87"/>
      <c r="D3" s="87"/>
      <c r="E3" s="87"/>
      <c r="F3" s="87"/>
      <c r="G3" s="87"/>
      <c r="H3" s="87"/>
      <c r="I3" s="100"/>
      <c r="J3" s="100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87" t="s">
        <v>29</v>
      </c>
      <c r="B5" s="88"/>
      <c r="C5" s="88"/>
      <c r="D5" s="88"/>
      <c r="E5" s="88"/>
      <c r="F5" s="88"/>
      <c r="G5" s="88"/>
      <c r="H5" s="88"/>
      <c r="I5" s="88"/>
      <c r="J5" s="88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5" t="s">
        <v>42</v>
      </c>
    </row>
    <row r="7" spans="1:10" ht="25.5" x14ac:dyDescent="0.25">
      <c r="A7" s="28"/>
      <c r="B7" s="29"/>
      <c r="C7" s="29"/>
      <c r="D7" s="30"/>
      <c r="E7" s="31"/>
      <c r="F7" s="3" t="s">
        <v>43</v>
      </c>
      <c r="G7" s="3" t="s">
        <v>41</v>
      </c>
      <c r="H7" s="3" t="s">
        <v>51</v>
      </c>
      <c r="I7" s="3" t="s">
        <v>52</v>
      </c>
      <c r="J7" s="3" t="s">
        <v>53</v>
      </c>
    </row>
    <row r="8" spans="1:10" x14ac:dyDescent="0.25">
      <c r="A8" s="92" t="s">
        <v>0</v>
      </c>
      <c r="B8" s="86"/>
      <c r="C8" s="86"/>
      <c r="D8" s="86"/>
      <c r="E8" s="101"/>
      <c r="F8" s="32">
        <f>F9+F10</f>
        <v>2697680</v>
      </c>
      <c r="G8" s="32">
        <f t="shared" ref="G8:J8" si="0">G9+G10</f>
        <v>12358810</v>
      </c>
      <c r="H8" s="32">
        <f t="shared" si="0"/>
        <v>7927300</v>
      </c>
      <c r="I8" s="32">
        <f t="shared" si="0"/>
        <v>7760200</v>
      </c>
      <c r="J8" s="32">
        <f t="shared" si="0"/>
        <v>8071800</v>
      </c>
    </row>
    <row r="9" spans="1:10" x14ac:dyDescent="0.25">
      <c r="A9" s="102" t="s">
        <v>45</v>
      </c>
      <c r="B9" s="103"/>
      <c r="C9" s="103"/>
      <c r="D9" s="103"/>
      <c r="E9" s="99"/>
      <c r="F9" s="33">
        <f>2589578+108102</f>
        <v>2697680</v>
      </c>
      <c r="G9" s="33">
        <f>2412940+9945870</f>
        <v>12358810</v>
      </c>
      <c r="H9" s="33">
        <v>7927300</v>
      </c>
      <c r="I9" s="33">
        <v>7760200</v>
      </c>
      <c r="J9" s="33">
        <v>8071800</v>
      </c>
    </row>
    <row r="10" spans="1:10" x14ac:dyDescent="0.25">
      <c r="A10" s="104" t="s">
        <v>46</v>
      </c>
      <c r="B10" s="99"/>
      <c r="C10" s="99"/>
      <c r="D10" s="99"/>
      <c r="E10" s="99"/>
      <c r="F10" s="33">
        <v>0</v>
      </c>
      <c r="G10" s="33">
        <v>0</v>
      </c>
      <c r="H10" s="33">
        <v>0</v>
      </c>
      <c r="I10" s="33">
        <v>0</v>
      </c>
      <c r="J10" s="33">
        <v>0</v>
      </c>
    </row>
    <row r="11" spans="1:10" x14ac:dyDescent="0.25">
      <c r="A11" s="36" t="s">
        <v>1</v>
      </c>
      <c r="B11" s="44"/>
      <c r="C11" s="44"/>
      <c r="D11" s="44"/>
      <c r="E11" s="44"/>
      <c r="F11" s="32">
        <f>F12+F13</f>
        <v>2379195</v>
      </c>
      <c r="G11" s="32">
        <f t="shared" ref="G11:J11" si="1">G12+G13</f>
        <v>12941470</v>
      </c>
      <c r="H11" s="32">
        <f t="shared" si="1"/>
        <v>8054800</v>
      </c>
      <c r="I11" s="32">
        <f t="shared" si="1"/>
        <v>7808200</v>
      </c>
      <c r="J11" s="32">
        <f t="shared" si="1"/>
        <v>8099800</v>
      </c>
    </row>
    <row r="12" spans="1:10" x14ac:dyDescent="0.25">
      <c r="A12" s="105" t="s">
        <v>47</v>
      </c>
      <c r="B12" s="103"/>
      <c r="C12" s="103"/>
      <c r="D12" s="103"/>
      <c r="E12" s="103"/>
      <c r="F12" s="33">
        <v>2283392</v>
      </c>
      <c r="G12" s="33">
        <v>7180600</v>
      </c>
      <c r="H12" s="33">
        <v>7948100</v>
      </c>
      <c r="I12" s="33">
        <v>7706300</v>
      </c>
      <c r="J12" s="45">
        <v>7996400</v>
      </c>
    </row>
    <row r="13" spans="1:10" x14ac:dyDescent="0.25">
      <c r="A13" s="98" t="s">
        <v>48</v>
      </c>
      <c r="B13" s="99"/>
      <c r="C13" s="99"/>
      <c r="D13" s="99"/>
      <c r="E13" s="99"/>
      <c r="F13" s="46">
        <v>95803</v>
      </c>
      <c r="G13" s="46">
        <v>5760870</v>
      </c>
      <c r="H13" s="46">
        <v>106700</v>
      </c>
      <c r="I13" s="46">
        <v>101900</v>
      </c>
      <c r="J13" s="45">
        <v>103400</v>
      </c>
    </row>
    <row r="14" spans="1:10" x14ac:dyDescent="0.25">
      <c r="A14" s="85" t="s">
        <v>74</v>
      </c>
      <c r="B14" s="86"/>
      <c r="C14" s="86"/>
      <c r="D14" s="86"/>
      <c r="E14" s="86"/>
      <c r="F14" s="32">
        <f>F8-F11</f>
        <v>318485</v>
      </c>
      <c r="G14" s="32">
        <f t="shared" ref="G14:J14" si="2">G8-G11</f>
        <v>-582660</v>
      </c>
      <c r="H14" s="32">
        <f t="shared" si="2"/>
        <v>-127500</v>
      </c>
      <c r="I14" s="32">
        <f t="shared" si="2"/>
        <v>-48000</v>
      </c>
      <c r="J14" s="32">
        <f t="shared" si="2"/>
        <v>-28000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87" t="s">
        <v>30</v>
      </c>
      <c r="B16" s="88"/>
      <c r="C16" s="88"/>
      <c r="D16" s="88"/>
      <c r="E16" s="88"/>
      <c r="F16" s="88"/>
      <c r="G16" s="88"/>
      <c r="H16" s="88"/>
      <c r="I16" s="88"/>
      <c r="J16" s="88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5.5" x14ac:dyDescent="0.25">
      <c r="A18" s="28"/>
      <c r="B18" s="29"/>
      <c r="C18" s="29"/>
      <c r="D18" s="30"/>
      <c r="E18" s="31"/>
      <c r="F18" s="3" t="s">
        <v>43</v>
      </c>
      <c r="G18" s="3" t="s">
        <v>41</v>
      </c>
      <c r="H18" s="3" t="s">
        <v>51</v>
      </c>
      <c r="I18" s="3" t="s">
        <v>52</v>
      </c>
      <c r="J18" s="3" t="s">
        <v>53</v>
      </c>
    </row>
    <row r="19" spans="1:10" x14ac:dyDescent="0.25">
      <c r="A19" s="98" t="s">
        <v>49</v>
      </c>
      <c r="B19" s="99"/>
      <c r="C19" s="99"/>
      <c r="D19" s="99"/>
      <c r="E19" s="99"/>
      <c r="F19" s="46">
        <v>0</v>
      </c>
      <c r="G19" s="46">
        <v>0</v>
      </c>
      <c r="H19" s="46">
        <v>0</v>
      </c>
      <c r="I19" s="46">
        <v>0</v>
      </c>
      <c r="J19" s="45">
        <v>0</v>
      </c>
    </row>
    <row r="20" spans="1:10" x14ac:dyDescent="0.25">
      <c r="A20" s="98" t="s">
        <v>50</v>
      </c>
      <c r="B20" s="99"/>
      <c r="C20" s="99"/>
      <c r="D20" s="99"/>
      <c r="E20" s="99"/>
      <c r="F20" s="46">
        <v>0</v>
      </c>
      <c r="G20" s="46">
        <v>0</v>
      </c>
      <c r="H20" s="46">
        <v>0</v>
      </c>
      <c r="I20" s="46">
        <v>0</v>
      </c>
      <c r="J20" s="45">
        <v>0</v>
      </c>
    </row>
    <row r="21" spans="1:10" x14ac:dyDescent="0.25">
      <c r="A21" s="85" t="s">
        <v>2</v>
      </c>
      <c r="B21" s="86"/>
      <c r="C21" s="86"/>
      <c r="D21" s="86"/>
      <c r="E21" s="86"/>
      <c r="F21" s="32">
        <f>F19-F20</f>
        <v>0</v>
      </c>
      <c r="G21" s="32">
        <f t="shared" ref="G21:J21" si="3">G19-G20</f>
        <v>0</v>
      </c>
      <c r="H21" s="32">
        <f t="shared" si="3"/>
        <v>0</v>
      </c>
      <c r="I21" s="32">
        <f t="shared" si="3"/>
        <v>0</v>
      </c>
      <c r="J21" s="32">
        <f t="shared" si="3"/>
        <v>0</v>
      </c>
    </row>
    <row r="22" spans="1:10" x14ac:dyDescent="0.25">
      <c r="A22" s="85" t="s">
        <v>75</v>
      </c>
      <c r="B22" s="86"/>
      <c r="C22" s="86"/>
      <c r="D22" s="86"/>
      <c r="E22" s="86"/>
      <c r="F22" s="32">
        <f>F14+F21</f>
        <v>318485</v>
      </c>
      <c r="G22" s="32">
        <f t="shared" ref="G22:J22" si="4">G14+G21</f>
        <v>-582660</v>
      </c>
      <c r="H22" s="32">
        <f t="shared" si="4"/>
        <v>-127500</v>
      </c>
      <c r="I22" s="32">
        <f t="shared" si="4"/>
        <v>-48000</v>
      </c>
      <c r="J22" s="32">
        <f t="shared" si="4"/>
        <v>-28000</v>
      </c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87" t="s">
        <v>76</v>
      </c>
      <c r="B24" s="88"/>
      <c r="C24" s="88"/>
      <c r="D24" s="88"/>
      <c r="E24" s="88"/>
      <c r="F24" s="88"/>
      <c r="G24" s="88"/>
      <c r="H24" s="88"/>
      <c r="I24" s="88"/>
      <c r="J24" s="88"/>
    </row>
    <row r="25" spans="1:10" ht="15.75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5.5" x14ac:dyDescent="0.25">
      <c r="A26" s="28"/>
      <c r="B26" s="29"/>
      <c r="C26" s="29"/>
      <c r="D26" s="30"/>
      <c r="E26" s="31"/>
      <c r="F26" s="3" t="s">
        <v>43</v>
      </c>
      <c r="G26" s="3" t="s">
        <v>41</v>
      </c>
      <c r="H26" s="3" t="s">
        <v>51</v>
      </c>
      <c r="I26" s="3" t="s">
        <v>52</v>
      </c>
      <c r="J26" s="3" t="s">
        <v>53</v>
      </c>
    </row>
    <row r="27" spans="1:10" ht="15" customHeight="1" x14ac:dyDescent="0.25">
      <c r="A27" s="89" t="s">
        <v>77</v>
      </c>
      <c r="B27" s="90"/>
      <c r="C27" s="90"/>
      <c r="D27" s="90"/>
      <c r="E27" s="91"/>
      <c r="F27" s="47">
        <v>206351</v>
      </c>
      <c r="G27" s="47">
        <v>582660</v>
      </c>
      <c r="H27" s="47">
        <v>127500</v>
      </c>
      <c r="I27" s="47">
        <v>48000</v>
      </c>
      <c r="J27" s="48">
        <v>28000</v>
      </c>
    </row>
    <row r="28" spans="1:10" ht="15" customHeight="1" x14ac:dyDescent="0.25">
      <c r="A28" s="85" t="s">
        <v>78</v>
      </c>
      <c r="B28" s="86"/>
      <c r="C28" s="86"/>
      <c r="D28" s="86"/>
      <c r="E28" s="86"/>
      <c r="F28" s="49">
        <v>0</v>
      </c>
      <c r="G28" s="49">
        <v>127500</v>
      </c>
      <c r="H28" s="49">
        <v>48000</v>
      </c>
      <c r="I28" s="49">
        <v>28000</v>
      </c>
      <c r="J28" s="50">
        <f t="shared" ref="J28" si="5">J22+J27</f>
        <v>0</v>
      </c>
    </row>
    <row r="29" spans="1:10" ht="45" customHeight="1" x14ac:dyDescent="0.25">
      <c r="A29" s="92" t="s">
        <v>79</v>
      </c>
      <c r="B29" s="93"/>
      <c r="C29" s="93"/>
      <c r="D29" s="93"/>
      <c r="E29" s="94"/>
      <c r="F29" s="49">
        <f>F14+F21+F27-F28</f>
        <v>524836</v>
      </c>
      <c r="G29" s="49">
        <v>127500</v>
      </c>
      <c r="H29" s="49">
        <v>48000</v>
      </c>
      <c r="I29" s="49">
        <v>28000</v>
      </c>
      <c r="J29" s="50">
        <v>0</v>
      </c>
    </row>
    <row r="30" spans="1:10" ht="15.75" x14ac:dyDescent="0.25">
      <c r="A30" s="51"/>
      <c r="B30" s="52"/>
      <c r="C30" s="52"/>
      <c r="D30" s="52"/>
      <c r="E30" s="52"/>
      <c r="F30" s="52"/>
      <c r="G30" s="52"/>
      <c r="H30" s="52"/>
      <c r="I30" s="52"/>
      <c r="J30" s="52"/>
    </row>
    <row r="31" spans="1:10" ht="15.75" x14ac:dyDescent="0.25">
      <c r="A31" s="95" t="s">
        <v>73</v>
      </c>
      <c r="B31" s="95"/>
      <c r="C31" s="95"/>
      <c r="D31" s="95"/>
      <c r="E31" s="95"/>
      <c r="F31" s="95"/>
      <c r="G31" s="95"/>
      <c r="H31" s="95"/>
      <c r="I31" s="95"/>
      <c r="J31" s="95"/>
    </row>
    <row r="32" spans="1:10" ht="18" x14ac:dyDescent="0.25">
      <c r="A32" s="53"/>
      <c r="B32" s="54"/>
      <c r="C32" s="54"/>
      <c r="D32" s="54"/>
      <c r="E32" s="54"/>
      <c r="F32" s="54"/>
      <c r="G32" s="54"/>
      <c r="H32" s="55"/>
      <c r="I32" s="55"/>
      <c r="J32" s="55"/>
    </row>
    <row r="33" spans="1:10" ht="25.5" x14ac:dyDescent="0.25">
      <c r="A33" s="56"/>
      <c r="B33" s="57"/>
      <c r="C33" s="57"/>
      <c r="D33" s="58"/>
      <c r="E33" s="59"/>
      <c r="F33" s="60" t="s">
        <v>43</v>
      </c>
      <c r="G33" s="60" t="s">
        <v>41</v>
      </c>
      <c r="H33" s="60" t="s">
        <v>51</v>
      </c>
      <c r="I33" s="60" t="s">
        <v>52</v>
      </c>
      <c r="J33" s="60" t="s">
        <v>53</v>
      </c>
    </row>
    <row r="34" spans="1:10" x14ac:dyDescent="0.25">
      <c r="A34" s="89" t="s">
        <v>77</v>
      </c>
      <c r="B34" s="90"/>
      <c r="C34" s="90"/>
      <c r="D34" s="90"/>
      <c r="E34" s="91"/>
      <c r="F34" s="47">
        <v>206351</v>
      </c>
      <c r="G34" s="47">
        <v>582660</v>
      </c>
      <c r="H34" s="47">
        <v>127500</v>
      </c>
      <c r="I34" s="47">
        <v>48000</v>
      </c>
      <c r="J34" s="48">
        <v>28000</v>
      </c>
    </row>
    <row r="35" spans="1:10" ht="28.5" customHeight="1" x14ac:dyDescent="0.25">
      <c r="A35" s="89" t="s">
        <v>80</v>
      </c>
      <c r="B35" s="90"/>
      <c r="C35" s="90"/>
      <c r="D35" s="90"/>
      <c r="E35" s="91"/>
      <c r="F35" s="47">
        <v>0</v>
      </c>
      <c r="G35" s="47">
        <v>582660</v>
      </c>
      <c r="H35" s="47">
        <v>127500</v>
      </c>
      <c r="I35" s="47">
        <v>48000</v>
      </c>
      <c r="J35" s="48">
        <v>28000</v>
      </c>
    </row>
    <row r="36" spans="1:10" x14ac:dyDescent="0.25">
      <c r="A36" s="89" t="s">
        <v>81</v>
      </c>
      <c r="B36" s="96"/>
      <c r="C36" s="96"/>
      <c r="D36" s="96"/>
      <c r="E36" s="97"/>
      <c r="F36" s="47">
        <v>318485</v>
      </c>
      <c r="G36" s="47">
        <v>127500</v>
      </c>
      <c r="H36" s="47">
        <v>48000</v>
      </c>
      <c r="I36" s="47">
        <v>28000</v>
      </c>
      <c r="J36" s="48">
        <v>0</v>
      </c>
    </row>
    <row r="37" spans="1:10" ht="15" customHeight="1" x14ac:dyDescent="0.25">
      <c r="A37" s="85" t="s">
        <v>78</v>
      </c>
      <c r="B37" s="86"/>
      <c r="C37" s="86"/>
      <c r="D37" s="86"/>
      <c r="E37" s="86"/>
      <c r="F37" s="34">
        <f>F34-F35+F36</f>
        <v>524836</v>
      </c>
      <c r="G37" s="34">
        <f t="shared" ref="G37:J37" si="6">G34-G35+G36</f>
        <v>127500</v>
      </c>
      <c r="H37" s="34">
        <f t="shared" si="6"/>
        <v>48000</v>
      </c>
      <c r="I37" s="34">
        <f>I34-I35+I36</f>
        <v>28000</v>
      </c>
      <c r="J37" s="61">
        <f t="shared" si="6"/>
        <v>0</v>
      </c>
    </row>
    <row r="38" spans="1:10" ht="17.25" customHeight="1" x14ac:dyDescent="0.25"/>
    <row r="39" spans="1:10" x14ac:dyDescent="0.25">
      <c r="A39" s="83" t="s">
        <v>44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D14" sqref="D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7" t="s">
        <v>37</v>
      </c>
      <c r="B1" s="87"/>
      <c r="C1" s="87"/>
      <c r="D1" s="87"/>
      <c r="E1" s="87"/>
      <c r="F1" s="87"/>
      <c r="G1" s="87"/>
      <c r="H1" s="8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7" t="s">
        <v>23</v>
      </c>
      <c r="B3" s="87"/>
      <c r="C3" s="87"/>
      <c r="D3" s="87"/>
      <c r="E3" s="87"/>
      <c r="F3" s="87"/>
      <c r="G3" s="87"/>
      <c r="H3" s="8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7" t="s">
        <v>4</v>
      </c>
      <c r="B5" s="87"/>
      <c r="C5" s="87"/>
      <c r="D5" s="87"/>
      <c r="E5" s="87"/>
      <c r="F5" s="87"/>
      <c r="G5" s="87"/>
      <c r="H5" s="8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87" t="s">
        <v>54</v>
      </c>
      <c r="B7" s="87"/>
      <c r="C7" s="87"/>
      <c r="D7" s="87"/>
      <c r="E7" s="87"/>
      <c r="F7" s="87"/>
      <c r="G7" s="87"/>
      <c r="H7" s="87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1" t="s">
        <v>5</v>
      </c>
      <c r="B9" s="20" t="s">
        <v>6</v>
      </c>
      <c r="C9" s="20" t="s">
        <v>3</v>
      </c>
      <c r="D9" s="20" t="s">
        <v>40</v>
      </c>
      <c r="E9" s="21" t="s">
        <v>41</v>
      </c>
      <c r="F9" s="21" t="s">
        <v>38</v>
      </c>
      <c r="G9" s="21" t="s">
        <v>31</v>
      </c>
      <c r="H9" s="21" t="s">
        <v>39</v>
      </c>
    </row>
    <row r="10" spans="1:8" x14ac:dyDescent="0.25">
      <c r="A10" s="38"/>
      <c r="B10" s="39"/>
      <c r="C10" s="37" t="s">
        <v>0</v>
      </c>
      <c r="D10" s="71">
        <f>D11+D17</f>
        <v>2697680</v>
      </c>
      <c r="E10" s="71">
        <f t="shared" ref="E10:H10" si="0">E11+E17</f>
        <v>12358810</v>
      </c>
      <c r="F10" s="71">
        <f t="shared" si="0"/>
        <v>7927300</v>
      </c>
      <c r="G10" s="71">
        <f t="shared" si="0"/>
        <v>7760200</v>
      </c>
      <c r="H10" s="71">
        <f t="shared" si="0"/>
        <v>8071800</v>
      </c>
    </row>
    <row r="11" spans="1:8" ht="15.75" customHeight="1" x14ac:dyDescent="0.25">
      <c r="A11" s="11">
        <v>6</v>
      </c>
      <c r="B11" s="11"/>
      <c r="C11" s="11" t="s">
        <v>7</v>
      </c>
      <c r="D11" s="8">
        <f>D12+D13+D14+D15+D16</f>
        <v>2697680</v>
      </c>
      <c r="E11" s="8">
        <f t="shared" ref="E11:H11" si="1">E12+E13+E14+E15+E16</f>
        <v>12358810</v>
      </c>
      <c r="F11" s="8">
        <f t="shared" si="1"/>
        <v>7927300</v>
      </c>
      <c r="G11" s="8">
        <f t="shared" si="1"/>
        <v>7760200</v>
      </c>
      <c r="H11" s="8">
        <f t="shared" si="1"/>
        <v>8071800</v>
      </c>
    </row>
    <row r="12" spans="1:8" ht="38.25" x14ac:dyDescent="0.25">
      <c r="A12" s="11"/>
      <c r="B12" s="16">
        <v>63</v>
      </c>
      <c r="C12" s="16" t="s">
        <v>33</v>
      </c>
      <c r="D12" s="8">
        <v>2570727</v>
      </c>
      <c r="E12" s="9">
        <v>9917470</v>
      </c>
      <c r="F12" s="9">
        <v>2758200</v>
      </c>
      <c r="G12" s="9">
        <v>2510900</v>
      </c>
      <c r="H12" s="9">
        <v>2741700</v>
      </c>
    </row>
    <row r="13" spans="1:8" x14ac:dyDescent="0.25">
      <c r="A13" s="11"/>
      <c r="B13" s="16">
        <v>64</v>
      </c>
      <c r="C13" s="16" t="s">
        <v>89</v>
      </c>
      <c r="D13" s="8">
        <v>8</v>
      </c>
      <c r="E13" s="9">
        <v>100</v>
      </c>
      <c r="F13" s="9">
        <v>100</v>
      </c>
      <c r="G13" s="9">
        <v>100</v>
      </c>
      <c r="H13" s="9">
        <v>100</v>
      </c>
    </row>
    <row r="14" spans="1:8" ht="38.25" x14ac:dyDescent="0.25">
      <c r="A14" s="11"/>
      <c r="B14" s="16">
        <v>65</v>
      </c>
      <c r="C14" s="16" t="s">
        <v>90</v>
      </c>
      <c r="D14" s="8">
        <v>571</v>
      </c>
      <c r="E14" s="9">
        <v>400</v>
      </c>
      <c r="F14" s="9">
        <v>800</v>
      </c>
      <c r="G14" s="9">
        <v>900</v>
      </c>
      <c r="H14" s="9">
        <v>1000</v>
      </c>
    </row>
    <row r="15" spans="1:8" ht="51" x14ac:dyDescent="0.25">
      <c r="A15" s="12"/>
      <c r="B15" s="12">
        <v>66</v>
      </c>
      <c r="C15" s="16" t="s">
        <v>91</v>
      </c>
      <c r="D15" s="8">
        <v>18272</v>
      </c>
      <c r="E15" s="9">
        <v>27900</v>
      </c>
      <c r="F15" s="9">
        <v>30000</v>
      </c>
      <c r="G15" s="9">
        <v>34500</v>
      </c>
      <c r="H15" s="9">
        <v>38500</v>
      </c>
    </row>
    <row r="16" spans="1:8" ht="38.25" x14ac:dyDescent="0.25">
      <c r="A16" s="12"/>
      <c r="B16" s="12">
        <v>67</v>
      </c>
      <c r="C16" s="16" t="s">
        <v>34</v>
      </c>
      <c r="D16" s="76">
        <v>108102</v>
      </c>
      <c r="E16" s="77">
        <v>2412940</v>
      </c>
      <c r="F16" s="9">
        <v>5138200</v>
      </c>
      <c r="G16" s="9">
        <v>5213800</v>
      </c>
      <c r="H16" s="9">
        <v>5290500</v>
      </c>
    </row>
    <row r="17" spans="1:8" ht="25.5" x14ac:dyDescent="0.25">
      <c r="A17" s="14">
        <v>7</v>
      </c>
      <c r="B17" s="15"/>
      <c r="C17" s="26" t="s">
        <v>8</v>
      </c>
      <c r="D17" s="74">
        <v>0</v>
      </c>
      <c r="E17" s="70">
        <v>0</v>
      </c>
      <c r="F17" s="70">
        <v>0</v>
      </c>
      <c r="G17" s="70">
        <v>0</v>
      </c>
      <c r="H17" s="70">
        <v>0</v>
      </c>
    </row>
    <row r="18" spans="1:8" ht="38.25" x14ac:dyDescent="0.25">
      <c r="A18" s="16"/>
      <c r="B18" s="16">
        <v>72</v>
      </c>
      <c r="C18" s="27" t="s">
        <v>32</v>
      </c>
      <c r="D18" s="8">
        <v>0</v>
      </c>
      <c r="E18" s="9">
        <v>0</v>
      </c>
      <c r="F18" s="9">
        <v>0</v>
      </c>
      <c r="G18" s="9">
        <v>0</v>
      </c>
      <c r="H18" s="10">
        <v>0</v>
      </c>
    </row>
    <row r="21" spans="1:8" ht="15.75" x14ac:dyDescent="0.25">
      <c r="A21" s="87" t="s">
        <v>55</v>
      </c>
      <c r="B21" s="106"/>
      <c r="C21" s="106"/>
      <c r="D21" s="106"/>
      <c r="E21" s="106"/>
      <c r="F21" s="106"/>
      <c r="G21" s="106"/>
      <c r="H21" s="106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21" t="s">
        <v>5</v>
      </c>
      <c r="B23" s="20" t="s">
        <v>6</v>
      </c>
      <c r="C23" s="20" t="s">
        <v>9</v>
      </c>
      <c r="D23" s="20" t="s">
        <v>40</v>
      </c>
      <c r="E23" s="21" t="s">
        <v>41</v>
      </c>
      <c r="F23" s="21" t="s">
        <v>38</v>
      </c>
      <c r="G23" s="21" t="s">
        <v>31</v>
      </c>
      <c r="H23" s="21" t="s">
        <v>39</v>
      </c>
    </row>
    <row r="24" spans="1:8" x14ac:dyDescent="0.25">
      <c r="A24" s="38"/>
      <c r="B24" s="39"/>
      <c r="C24" s="37" t="s">
        <v>1</v>
      </c>
      <c r="D24" s="71">
        <f>D25+D33</f>
        <v>2379194.2799999998</v>
      </c>
      <c r="E24" s="71">
        <f t="shared" ref="E24:H24" si="2">E25+E33</f>
        <v>12941470</v>
      </c>
      <c r="F24" s="71">
        <f t="shared" si="2"/>
        <v>8054800</v>
      </c>
      <c r="G24" s="71">
        <f t="shared" si="2"/>
        <v>7808200</v>
      </c>
      <c r="H24" s="71">
        <f t="shared" si="2"/>
        <v>8099800</v>
      </c>
    </row>
    <row r="25" spans="1:8" ht="15.75" customHeight="1" x14ac:dyDescent="0.25">
      <c r="A25" s="11">
        <v>3</v>
      </c>
      <c r="B25" s="11"/>
      <c r="C25" s="11" t="s">
        <v>10</v>
      </c>
      <c r="D25" s="74">
        <f>SUM(D26:D32)</f>
        <v>2283391</v>
      </c>
      <c r="E25" s="74">
        <f t="shared" ref="E25:H25" si="3">SUM(E26:E32)</f>
        <v>7180600</v>
      </c>
      <c r="F25" s="74">
        <f t="shared" si="3"/>
        <v>7948100</v>
      </c>
      <c r="G25" s="74">
        <f t="shared" si="3"/>
        <v>7706300</v>
      </c>
      <c r="H25" s="74">
        <f t="shared" si="3"/>
        <v>7996400</v>
      </c>
    </row>
    <row r="26" spans="1:8" ht="15.75" customHeight="1" x14ac:dyDescent="0.25">
      <c r="A26" s="11"/>
      <c r="B26" s="16">
        <v>31</v>
      </c>
      <c r="C26" s="16" t="s">
        <v>11</v>
      </c>
      <c r="D26" s="8">
        <v>1911934</v>
      </c>
      <c r="E26" s="9">
        <v>2343270</v>
      </c>
      <c r="F26" s="9">
        <v>2250500</v>
      </c>
      <c r="G26" s="9">
        <v>2483500</v>
      </c>
      <c r="H26" s="9">
        <v>2716500</v>
      </c>
    </row>
    <row r="27" spans="1:8" x14ac:dyDescent="0.25">
      <c r="A27" s="12"/>
      <c r="B27" s="12">
        <v>32</v>
      </c>
      <c r="C27" s="12" t="s">
        <v>26</v>
      </c>
      <c r="D27" s="8">
        <v>235596</v>
      </c>
      <c r="E27" s="9">
        <v>4026790</v>
      </c>
      <c r="F27" s="9">
        <v>5270200</v>
      </c>
      <c r="G27" s="9">
        <v>5219400</v>
      </c>
      <c r="H27" s="9">
        <v>5276500</v>
      </c>
    </row>
    <row r="28" spans="1:8" x14ac:dyDescent="0.25">
      <c r="A28" s="12"/>
      <c r="B28" s="12">
        <v>34</v>
      </c>
      <c r="C28" s="12" t="s">
        <v>92</v>
      </c>
      <c r="D28" s="8">
        <v>10716</v>
      </c>
      <c r="E28" s="9">
        <v>6860</v>
      </c>
      <c r="F28" s="9">
        <v>5300</v>
      </c>
      <c r="G28" s="9">
        <v>1300</v>
      </c>
      <c r="H28" s="9">
        <v>1300</v>
      </c>
    </row>
    <row r="29" spans="1:8" x14ac:dyDescent="0.25">
      <c r="A29" s="12"/>
      <c r="B29" s="12">
        <v>35</v>
      </c>
      <c r="C29" s="12" t="s">
        <v>93</v>
      </c>
      <c r="D29" s="8">
        <v>32033</v>
      </c>
      <c r="E29" s="9">
        <v>17600</v>
      </c>
      <c r="F29" s="9">
        <v>6900</v>
      </c>
      <c r="G29" s="9">
        <v>0</v>
      </c>
      <c r="H29" s="9">
        <v>0</v>
      </c>
    </row>
    <row r="30" spans="1:8" ht="25.5" x14ac:dyDescent="0.25">
      <c r="A30" s="12"/>
      <c r="B30" s="12">
        <v>36</v>
      </c>
      <c r="C30" s="16" t="s">
        <v>94</v>
      </c>
      <c r="D30" s="8">
        <v>0</v>
      </c>
      <c r="E30" s="9">
        <v>54400</v>
      </c>
      <c r="F30" s="9">
        <v>141900</v>
      </c>
      <c r="G30" s="9">
        <v>0</v>
      </c>
      <c r="H30" s="9">
        <v>0</v>
      </c>
    </row>
    <row r="31" spans="1:8" ht="38.25" x14ac:dyDescent="0.25">
      <c r="A31" s="12"/>
      <c r="B31" s="12">
        <v>37</v>
      </c>
      <c r="C31" s="16" t="s">
        <v>95</v>
      </c>
      <c r="D31" s="8">
        <v>796</v>
      </c>
      <c r="E31" s="9">
        <v>1790</v>
      </c>
      <c r="F31" s="9">
        <v>1800</v>
      </c>
      <c r="G31" s="9">
        <v>1800</v>
      </c>
      <c r="H31" s="9">
        <v>1800</v>
      </c>
    </row>
    <row r="32" spans="1:8" x14ac:dyDescent="0.25">
      <c r="A32" s="12"/>
      <c r="B32" s="12">
        <v>38</v>
      </c>
      <c r="C32" s="12" t="s">
        <v>96</v>
      </c>
      <c r="D32" s="8">
        <v>92316</v>
      </c>
      <c r="E32" s="9">
        <v>729890</v>
      </c>
      <c r="F32" s="9">
        <v>271500</v>
      </c>
      <c r="G32" s="9">
        <v>300</v>
      </c>
      <c r="H32" s="9">
        <v>300</v>
      </c>
    </row>
    <row r="33" spans="1:8" ht="25.5" x14ac:dyDescent="0.25">
      <c r="A33" s="14">
        <v>4</v>
      </c>
      <c r="B33" s="15"/>
      <c r="C33" s="26" t="s">
        <v>12</v>
      </c>
      <c r="D33" s="74">
        <f>SUM(D34:D36)</f>
        <v>95803.28</v>
      </c>
      <c r="E33" s="74">
        <f t="shared" ref="E33:H33" si="4">SUM(E34:E36)</f>
        <v>5760870</v>
      </c>
      <c r="F33" s="74">
        <f t="shared" si="4"/>
        <v>106700</v>
      </c>
      <c r="G33" s="74">
        <f t="shared" si="4"/>
        <v>101900</v>
      </c>
      <c r="H33" s="74">
        <f t="shared" si="4"/>
        <v>103400</v>
      </c>
    </row>
    <row r="34" spans="1:8" ht="38.25" x14ac:dyDescent="0.25">
      <c r="A34" s="16"/>
      <c r="B34" s="16">
        <v>41</v>
      </c>
      <c r="C34" s="27" t="s">
        <v>13</v>
      </c>
      <c r="D34" s="8">
        <v>0</v>
      </c>
      <c r="E34" s="9">
        <v>3060000</v>
      </c>
      <c r="F34" s="9">
        <v>0</v>
      </c>
      <c r="G34" s="9">
        <v>0</v>
      </c>
      <c r="H34" s="9">
        <v>0</v>
      </c>
    </row>
    <row r="35" spans="1:8" ht="38.25" x14ac:dyDescent="0.25">
      <c r="A35" s="14"/>
      <c r="B35" s="75">
        <v>42</v>
      </c>
      <c r="C35" s="27" t="s">
        <v>35</v>
      </c>
      <c r="D35" s="8">
        <v>23688</v>
      </c>
      <c r="E35" s="9">
        <v>2700870</v>
      </c>
      <c r="F35" s="9">
        <v>106700</v>
      </c>
      <c r="G35" s="9">
        <v>101900</v>
      </c>
      <c r="H35" s="9">
        <v>103400</v>
      </c>
    </row>
    <row r="36" spans="1:8" ht="38.25" x14ac:dyDescent="0.25">
      <c r="A36" s="16"/>
      <c r="B36" s="16">
        <v>45</v>
      </c>
      <c r="C36" s="27" t="s">
        <v>13</v>
      </c>
      <c r="D36" s="8">
        <v>72115.28</v>
      </c>
      <c r="E36" s="9">
        <v>0</v>
      </c>
      <c r="F36" s="9">
        <v>0</v>
      </c>
      <c r="G36" s="9">
        <v>0</v>
      </c>
      <c r="H36" s="9">
        <v>0</v>
      </c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58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view="pageBreakPreview" topLeftCell="A2" zoomScaleNormal="100" zoomScaleSheetLayoutView="100" workbookViewId="0">
      <selection activeCell="C11" sqref="C11"/>
    </sheetView>
  </sheetViews>
  <sheetFormatPr defaultRowHeight="15" x14ac:dyDescent="0.25"/>
  <cols>
    <col min="1" max="1" width="31" bestFit="1" customWidth="1"/>
    <col min="2" max="6" width="25.28515625" customWidth="1"/>
  </cols>
  <sheetData>
    <row r="1" spans="1:6" ht="42" customHeight="1" x14ac:dyDescent="0.25">
      <c r="A1" s="87" t="s">
        <v>37</v>
      </c>
      <c r="B1" s="87"/>
      <c r="C1" s="87"/>
      <c r="D1" s="87"/>
      <c r="E1" s="87"/>
      <c r="F1" s="87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87" t="s">
        <v>23</v>
      </c>
      <c r="B3" s="87"/>
      <c r="C3" s="87"/>
      <c r="D3" s="87"/>
      <c r="E3" s="87"/>
      <c r="F3" s="87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87" t="s">
        <v>4</v>
      </c>
      <c r="B5" s="87"/>
      <c r="C5" s="87"/>
      <c r="D5" s="87"/>
      <c r="E5" s="87"/>
      <c r="F5" s="87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87" t="s">
        <v>56</v>
      </c>
      <c r="B7" s="87"/>
      <c r="C7" s="87"/>
      <c r="D7" s="87"/>
      <c r="E7" s="87"/>
      <c r="F7" s="87"/>
    </row>
    <row r="8" spans="1:6" ht="18" x14ac:dyDescent="0.25">
      <c r="A8" s="25"/>
      <c r="B8" s="25"/>
      <c r="C8" s="25"/>
      <c r="D8" s="25"/>
      <c r="E8" s="5"/>
      <c r="F8" s="5"/>
    </row>
    <row r="9" spans="1:6" ht="25.5" x14ac:dyDescent="0.25">
      <c r="A9" s="21" t="s">
        <v>58</v>
      </c>
      <c r="B9" s="20" t="s">
        <v>40</v>
      </c>
      <c r="C9" s="21" t="s">
        <v>41</v>
      </c>
      <c r="D9" s="21" t="s">
        <v>38</v>
      </c>
      <c r="E9" s="21" t="s">
        <v>31</v>
      </c>
      <c r="F9" s="21" t="s">
        <v>39</v>
      </c>
    </row>
    <row r="10" spans="1:6" x14ac:dyDescent="0.25">
      <c r="A10" s="40" t="s">
        <v>0</v>
      </c>
      <c r="B10" s="71">
        <f>B11+B14+B16+B18+B22</f>
        <v>2697680</v>
      </c>
      <c r="C10" s="72">
        <f>C11+C14+C16+C18+C22</f>
        <v>12358810</v>
      </c>
      <c r="D10" s="72">
        <f>D11+D14+D16+D18+D22</f>
        <v>7927300</v>
      </c>
      <c r="E10" s="72">
        <f>E11+E14+E16+E18+E22</f>
        <v>7760200</v>
      </c>
      <c r="F10" s="72">
        <f>F11+F14+F16+F18+F22</f>
        <v>8071800</v>
      </c>
    </row>
    <row r="11" spans="1:6" x14ac:dyDescent="0.25">
      <c r="A11" s="26" t="s">
        <v>63</v>
      </c>
      <c r="B11" s="72">
        <f>B12+B13</f>
        <v>108102</v>
      </c>
      <c r="C11" s="72">
        <f>C12+C13</f>
        <v>2412940</v>
      </c>
      <c r="D11" s="70">
        <v>5138200</v>
      </c>
      <c r="E11" s="70">
        <v>5213800</v>
      </c>
      <c r="F11" s="70">
        <v>5290500</v>
      </c>
    </row>
    <row r="12" spans="1:6" x14ac:dyDescent="0.25">
      <c r="A12" s="13" t="s">
        <v>64</v>
      </c>
      <c r="B12" s="9">
        <v>95651</v>
      </c>
      <c r="C12" s="9">
        <v>2317320</v>
      </c>
      <c r="D12" s="9">
        <v>5040200</v>
      </c>
      <c r="E12" s="9">
        <v>5115800</v>
      </c>
      <c r="F12" s="9">
        <v>5192500</v>
      </c>
    </row>
    <row r="13" spans="1:6" x14ac:dyDescent="0.25">
      <c r="A13" s="13" t="s">
        <v>83</v>
      </c>
      <c r="B13" s="9">
        <v>12451</v>
      </c>
      <c r="C13" s="9">
        <v>95620</v>
      </c>
      <c r="D13" s="9">
        <v>98000</v>
      </c>
      <c r="E13" s="9">
        <v>98000</v>
      </c>
      <c r="F13" s="9">
        <v>98000</v>
      </c>
    </row>
    <row r="14" spans="1:6" x14ac:dyDescent="0.25">
      <c r="A14" s="26" t="s">
        <v>65</v>
      </c>
      <c r="B14" s="70">
        <v>15920</v>
      </c>
      <c r="C14" s="70">
        <v>28000</v>
      </c>
      <c r="D14" s="70">
        <v>24100</v>
      </c>
      <c r="E14" s="70">
        <v>26600</v>
      </c>
      <c r="F14" s="70">
        <v>28600</v>
      </c>
    </row>
    <row r="15" spans="1:6" x14ac:dyDescent="0.25">
      <c r="A15" s="13" t="s">
        <v>84</v>
      </c>
      <c r="B15" s="9">
        <v>15920</v>
      </c>
      <c r="C15" s="9">
        <v>28000</v>
      </c>
      <c r="D15" s="9">
        <v>24100</v>
      </c>
      <c r="E15" s="9">
        <v>26600</v>
      </c>
      <c r="F15" s="9">
        <v>28600</v>
      </c>
    </row>
    <row r="16" spans="1:6" ht="25.5" x14ac:dyDescent="0.25">
      <c r="A16" s="11" t="s">
        <v>61</v>
      </c>
      <c r="B16" s="70">
        <v>571</v>
      </c>
      <c r="C16" s="70">
        <v>400</v>
      </c>
      <c r="D16" s="70">
        <v>800</v>
      </c>
      <c r="E16" s="70">
        <v>900</v>
      </c>
      <c r="F16" s="70">
        <v>1000</v>
      </c>
    </row>
    <row r="17" spans="1:6" ht="25.5" x14ac:dyDescent="0.25">
      <c r="A17" s="18" t="s">
        <v>62</v>
      </c>
      <c r="B17" s="8">
        <v>571</v>
      </c>
      <c r="C17" s="9">
        <v>400</v>
      </c>
      <c r="D17" s="9">
        <v>800</v>
      </c>
      <c r="E17" s="9">
        <v>900</v>
      </c>
      <c r="F17" s="9">
        <v>1000</v>
      </c>
    </row>
    <row r="18" spans="1:6" x14ac:dyDescent="0.25">
      <c r="A18" s="40" t="s">
        <v>59</v>
      </c>
      <c r="B18" s="70">
        <v>2570727</v>
      </c>
      <c r="C18" s="70">
        <v>9917470</v>
      </c>
      <c r="D18" s="70">
        <v>2758200</v>
      </c>
      <c r="E18" s="70">
        <v>2510900</v>
      </c>
      <c r="F18" s="70">
        <v>2741700</v>
      </c>
    </row>
    <row r="19" spans="1:6" x14ac:dyDescent="0.25">
      <c r="A19" s="13" t="s">
        <v>85</v>
      </c>
      <c r="B19" s="8">
        <v>19371.02</v>
      </c>
      <c r="C19" s="9">
        <v>3000</v>
      </c>
      <c r="D19" s="9">
        <v>26000</v>
      </c>
      <c r="E19" s="9">
        <v>18000</v>
      </c>
      <c r="F19" s="10">
        <v>15000</v>
      </c>
    </row>
    <row r="20" spans="1:6" x14ac:dyDescent="0.25">
      <c r="A20" s="13" t="s">
        <v>60</v>
      </c>
      <c r="B20" s="8">
        <v>1828810</v>
      </c>
      <c r="C20" s="9">
        <v>2359470</v>
      </c>
      <c r="D20" s="9">
        <v>2338800</v>
      </c>
      <c r="E20" s="9">
        <v>2492900</v>
      </c>
      <c r="F20" s="10">
        <v>2725700</v>
      </c>
    </row>
    <row r="21" spans="1:6" x14ac:dyDescent="0.25">
      <c r="A21" s="13" t="s">
        <v>86</v>
      </c>
      <c r="B21" s="8">
        <v>722546</v>
      </c>
      <c r="C21" s="9">
        <v>7555000</v>
      </c>
      <c r="D21" s="9">
        <v>393400</v>
      </c>
      <c r="E21" s="9">
        <v>0</v>
      </c>
      <c r="F21" s="10">
        <v>0</v>
      </c>
    </row>
    <row r="22" spans="1:6" x14ac:dyDescent="0.25">
      <c r="A22" s="40" t="s">
        <v>87</v>
      </c>
      <c r="B22" s="70">
        <v>2360</v>
      </c>
      <c r="C22" s="70">
        <v>0</v>
      </c>
      <c r="D22" s="70">
        <v>6000</v>
      </c>
      <c r="E22" s="70">
        <v>8000</v>
      </c>
      <c r="F22" s="70">
        <v>10000</v>
      </c>
    </row>
    <row r="23" spans="1:6" x14ac:dyDescent="0.25">
      <c r="A23" s="13" t="s">
        <v>88</v>
      </c>
      <c r="B23" s="8">
        <v>2360</v>
      </c>
      <c r="C23" s="9">
        <v>0</v>
      </c>
      <c r="D23" s="9">
        <v>6000</v>
      </c>
      <c r="E23" s="9">
        <v>8000</v>
      </c>
      <c r="F23" s="10">
        <v>10000</v>
      </c>
    </row>
    <row r="26" spans="1:6" ht="15.75" customHeight="1" x14ac:dyDescent="0.25">
      <c r="A26" s="87" t="s">
        <v>57</v>
      </c>
      <c r="B26" s="87"/>
      <c r="C26" s="87"/>
      <c r="D26" s="87"/>
      <c r="E26" s="87"/>
      <c r="F26" s="87"/>
    </row>
    <row r="27" spans="1:6" ht="18" x14ac:dyDescent="0.25">
      <c r="A27" s="25"/>
      <c r="B27" s="25"/>
      <c r="C27" s="25"/>
      <c r="D27" s="25"/>
      <c r="E27" s="5"/>
      <c r="F27" s="5"/>
    </row>
    <row r="28" spans="1:6" ht="25.5" x14ac:dyDescent="0.25">
      <c r="A28" s="21" t="s">
        <v>58</v>
      </c>
      <c r="B28" s="20" t="s">
        <v>40</v>
      </c>
      <c r="C28" s="21" t="s">
        <v>41</v>
      </c>
      <c r="D28" s="21" t="s">
        <v>38</v>
      </c>
      <c r="E28" s="21" t="s">
        <v>31</v>
      </c>
      <c r="F28" s="21" t="s">
        <v>39</v>
      </c>
    </row>
    <row r="29" spans="1:6" x14ac:dyDescent="0.25">
      <c r="A29" s="40" t="s">
        <v>1</v>
      </c>
      <c r="B29" s="71">
        <f>B30+B33+B35+B37+B41</f>
        <v>2379195</v>
      </c>
      <c r="C29" s="71">
        <f t="shared" ref="C29:F29" si="0">C30+C33+C35+C37+C41</f>
        <v>12941470</v>
      </c>
      <c r="D29" s="71">
        <f t="shared" si="0"/>
        <v>8054800</v>
      </c>
      <c r="E29" s="71">
        <f t="shared" si="0"/>
        <v>7808200</v>
      </c>
      <c r="F29" s="71">
        <f t="shared" si="0"/>
        <v>8099800</v>
      </c>
    </row>
    <row r="30" spans="1:6" ht="15.75" customHeight="1" x14ac:dyDescent="0.25">
      <c r="A30" s="26" t="s">
        <v>63</v>
      </c>
      <c r="B30" s="70">
        <v>118001</v>
      </c>
      <c r="C30" s="70">
        <v>2416800</v>
      </c>
      <c r="D30" s="70">
        <v>5138200</v>
      </c>
      <c r="E30" s="70">
        <v>5213800</v>
      </c>
      <c r="F30" s="70">
        <v>5290500</v>
      </c>
    </row>
    <row r="31" spans="1:6" x14ac:dyDescent="0.25">
      <c r="A31" s="13" t="s">
        <v>64</v>
      </c>
      <c r="B31" s="8">
        <v>23708</v>
      </c>
      <c r="C31" s="9">
        <v>2322840</v>
      </c>
      <c r="D31" s="9">
        <v>5040200</v>
      </c>
      <c r="E31" s="9">
        <v>5115800</v>
      </c>
      <c r="F31" s="9">
        <v>5192500</v>
      </c>
    </row>
    <row r="32" spans="1:6" x14ac:dyDescent="0.25">
      <c r="A32" s="13" t="s">
        <v>83</v>
      </c>
      <c r="B32" s="8">
        <v>94293</v>
      </c>
      <c r="C32" s="8">
        <v>93960</v>
      </c>
      <c r="D32" s="8">
        <v>98000</v>
      </c>
      <c r="E32" s="8">
        <v>98000</v>
      </c>
      <c r="F32" s="8">
        <v>98000</v>
      </c>
    </row>
    <row r="33" spans="1:6" x14ac:dyDescent="0.25">
      <c r="A33" s="26" t="s">
        <v>65</v>
      </c>
      <c r="B33" s="70">
        <v>17229</v>
      </c>
      <c r="C33" s="70">
        <v>30200</v>
      </c>
      <c r="D33" s="70">
        <v>26100</v>
      </c>
      <c r="E33" s="70">
        <v>28600</v>
      </c>
      <c r="F33" s="70">
        <v>30600</v>
      </c>
    </row>
    <row r="34" spans="1:6" x14ac:dyDescent="0.25">
      <c r="A34" s="13" t="s">
        <v>66</v>
      </c>
      <c r="B34" s="8">
        <v>17229</v>
      </c>
      <c r="C34" s="9">
        <v>30200</v>
      </c>
      <c r="D34" s="9">
        <v>26100</v>
      </c>
      <c r="E34" s="9">
        <v>28600</v>
      </c>
      <c r="F34" s="10">
        <v>30600</v>
      </c>
    </row>
    <row r="35" spans="1:6" x14ac:dyDescent="0.25">
      <c r="A35" s="11" t="s">
        <v>61</v>
      </c>
      <c r="B35" s="70">
        <v>0</v>
      </c>
      <c r="C35" s="70">
        <v>400</v>
      </c>
      <c r="D35" s="70">
        <v>800</v>
      </c>
      <c r="E35" s="70">
        <v>900</v>
      </c>
      <c r="F35" s="70">
        <v>1000</v>
      </c>
    </row>
    <row r="36" spans="1:6" ht="25.5" x14ac:dyDescent="0.25">
      <c r="A36" s="18" t="s">
        <v>62</v>
      </c>
      <c r="B36" s="8">
        <v>0</v>
      </c>
      <c r="C36" s="9">
        <v>400</v>
      </c>
      <c r="D36" s="9">
        <v>800</v>
      </c>
      <c r="E36" s="9">
        <v>900</v>
      </c>
      <c r="F36" s="9">
        <v>1000</v>
      </c>
    </row>
    <row r="37" spans="1:6" x14ac:dyDescent="0.25">
      <c r="A37" s="40" t="s">
        <v>59</v>
      </c>
      <c r="B37" s="70">
        <f>B38+B39+B40</f>
        <v>2231259</v>
      </c>
      <c r="C37" s="70">
        <f>SUM(C38:C40)</f>
        <v>10471470</v>
      </c>
      <c r="D37" s="70">
        <f>SUM(D38:D40)</f>
        <v>2873200</v>
      </c>
      <c r="E37" s="70">
        <f t="shared" ref="E37:F37" si="1">SUM(E38:E40)</f>
        <v>2555900</v>
      </c>
      <c r="F37" s="70">
        <f t="shared" si="1"/>
        <v>2766700</v>
      </c>
    </row>
    <row r="38" spans="1:6" x14ac:dyDescent="0.25">
      <c r="A38" s="13" t="s">
        <v>85</v>
      </c>
      <c r="B38" s="8">
        <v>15783</v>
      </c>
      <c r="C38" s="9">
        <v>12000</v>
      </c>
      <c r="D38" s="9">
        <v>41000</v>
      </c>
      <c r="E38" s="9">
        <v>23000</v>
      </c>
      <c r="F38" s="10">
        <v>20000</v>
      </c>
    </row>
    <row r="39" spans="1:6" x14ac:dyDescent="0.25">
      <c r="A39" s="13" t="s">
        <v>60</v>
      </c>
      <c r="B39" s="8">
        <v>1775519</v>
      </c>
      <c r="C39" s="9">
        <v>2359470</v>
      </c>
      <c r="D39" s="9">
        <v>2338800</v>
      </c>
      <c r="E39" s="9">
        <v>2492900</v>
      </c>
      <c r="F39" s="10">
        <v>2726700</v>
      </c>
    </row>
    <row r="40" spans="1:6" x14ac:dyDescent="0.25">
      <c r="A40" s="13" t="s">
        <v>86</v>
      </c>
      <c r="B40" s="8">
        <v>439957</v>
      </c>
      <c r="C40" s="9">
        <v>8100000</v>
      </c>
      <c r="D40" s="9">
        <v>493400</v>
      </c>
      <c r="E40" s="9">
        <v>40000</v>
      </c>
      <c r="F40" s="10">
        <v>20000</v>
      </c>
    </row>
    <row r="41" spans="1:6" x14ac:dyDescent="0.25">
      <c r="A41" s="40" t="s">
        <v>87</v>
      </c>
      <c r="B41" s="70">
        <v>12706</v>
      </c>
      <c r="C41" s="70">
        <v>22600</v>
      </c>
      <c r="D41" s="70">
        <v>16500</v>
      </c>
      <c r="E41" s="70">
        <v>9000</v>
      </c>
      <c r="F41" s="70">
        <v>11000</v>
      </c>
    </row>
    <row r="42" spans="1:6" x14ac:dyDescent="0.25">
      <c r="A42" s="13" t="s">
        <v>88</v>
      </c>
      <c r="B42" s="8">
        <v>12706</v>
      </c>
      <c r="C42" s="9">
        <v>22600</v>
      </c>
      <c r="D42" s="9">
        <v>16500</v>
      </c>
      <c r="E42" s="9">
        <v>9000</v>
      </c>
      <c r="F42" s="10">
        <v>11000</v>
      </c>
    </row>
    <row r="43" spans="1:6" x14ac:dyDescent="0.25">
      <c r="B43" s="73"/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  <pageSetup paperSize="9" scale="67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B10" sqref="B10:F1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87" t="s">
        <v>37</v>
      </c>
      <c r="B1" s="87"/>
      <c r="C1" s="87"/>
      <c r="D1" s="87"/>
      <c r="E1" s="87"/>
      <c r="F1" s="8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87" t="s">
        <v>23</v>
      </c>
      <c r="B3" s="87"/>
      <c r="C3" s="87"/>
      <c r="D3" s="87"/>
      <c r="E3" s="100"/>
      <c r="F3" s="100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7" t="s">
        <v>4</v>
      </c>
      <c r="B5" s="88"/>
      <c r="C5" s="88"/>
      <c r="D5" s="88"/>
      <c r="E5" s="88"/>
      <c r="F5" s="88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87" t="s">
        <v>14</v>
      </c>
      <c r="B7" s="106"/>
      <c r="C7" s="106"/>
      <c r="D7" s="106"/>
      <c r="E7" s="106"/>
      <c r="F7" s="106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58</v>
      </c>
      <c r="B9" s="20" t="s">
        <v>40</v>
      </c>
      <c r="C9" s="21" t="s">
        <v>41</v>
      </c>
      <c r="D9" s="21" t="s">
        <v>38</v>
      </c>
      <c r="E9" s="21" t="s">
        <v>31</v>
      </c>
      <c r="F9" s="21" t="s">
        <v>39</v>
      </c>
    </row>
    <row r="10" spans="1:6" ht="15.75" customHeight="1" x14ac:dyDescent="0.25">
      <c r="A10" s="11" t="s">
        <v>15</v>
      </c>
      <c r="B10" s="8">
        <v>2379195.0699999998</v>
      </c>
      <c r="C10" s="9">
        <v>12941470</v>
      </c>
      <c r="D10" s="9">
        <v>8054800</v>
      </c>
      <c r="E10" s="9">
        <v>7808200</v>
      </c>
      <c r="F10" s="9">
        <v>8099800</v>
      </c>
    </row>
    <row r="11" spans="1:6" ht="15.75" customHeight="1" x14ac:dyDescent="0.25">
      <c r="A11" s="11" t="s">
        <v>16</v>
      </c>
      <c r="B11" s="8">
        <v>2379195.0699999998</v>
      </c>
      <c r="C11" s="9">
        <v>12941470</v>
      </c>
      <c r="D11" s="9">
        <v>8054800</v>
      </c>
      <c r="E11" s="9">
        <v>7808200</v>
      </c>
      <c r="F11" s="9">
        <v>8099800</v>
      </c>
    </row>
    <row r="12" spans="1:6" ht="25.5" x14ac:dyDescent="0.25">
      <c r="A12" s="18" t="s">
        <v>17</v>
      </c>
      <c r="B12" s="8"/>
      <c r="C12" s="9"/>
      <c r="D12" s="9"/>
      <c r="E12" s="9"/>
      <c r="F12" s="9"/>
    </row>
    <row r="13" spans="1:6" x14ac:dyDescent="0.25">
      <c r="A13" s="17" t="s">
        <v>82</v>
      </c>
      <c r="B13" s="8">
        <v>2379195.0699999998</v>
      </c>
      <c r="C13" s="9">
        <v>12941470</v>
      </c>
      <c r="D13" s="9">
        <v>8054800</v>
      </c>
      <c r="E13" s="9">
        <v>7808200</v>
      </c>
      <c r="F13" s="9">
        <v>8099800</v>
      </c>
    </row>
    <row r="14" spans="1:6" x14ac:dyDescent="0.25">
      <c r="A14" s="11" t="s">
        <v>18</v>
      </c>
      <c r="B14" s="8"/>
      <c r="C14" s="9"/>
      <c r="D14" s="9"/>
      <c r="E14" s="9"/>
      <c r="F14" s="10"/>
    </row>
    <row r="15" spans="1:6" ht="25.5" x14ac:dyDescent="0.25">
      <c r="A15" s="19" t="s">
        <v>19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7" t="s">
        <v>37</v>
      </c>
      <c r="B1" s="87"/>
      <c r="C1" s="87"/>
      <c r="D1" s="87"/>
      <c r="E1" s="87"/>
      <c r="F1" s="87"/>
      <c r="G1" s="87"/>
      <c r="H1" s="8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7" t="s">
        <v>23</v>
      </c>
      <c r="B3" s="87"/>
      <c r="C3" s="87"/>
      <c r="D3" s="87"/>
      <c r="E3" s="87"/>
      <c r="F3" s="87"/>
      <c r="G3" s="87"/>
      <c r="H3" s="8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7" t="s">
        <v>67</v>
      </c>
      <c r="B5" s="87"/>
      <c r="C5" s="87"/>
      <c r="D5" s="87"/>
      <c r="E5" s="87"/>
      <c r="F5" s="87"/>
      <c r="G5" s="87"/>
      <c r="H5" s="8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36</v>
      </c>
      <c r="D7" s="20" t="s">
        <v>40</v>
      </c>
      <c r="E7" s="21" t="s">
        <v>41</v>
      </c>
      <c r="F7" s="21" t="s">
        <v>38</v>
      </c>
      <c r="G7" s="21" t="s">
        <v>31</v>
      </c>
      <c r="H7" s="21" t="s">
        <v>39</v>
      </c>
    </row>
    <row r="8" spans="1:8" x14ac:dyDescent="0.25">
      <c r="A8" s="38"/>
      <c r="B8" s="39"/>
      <c r="C8" s="37" t="s">
        <v>69</v>
      </c>
      <c r="D8" s="39"/>
      <c r="E8" s="38"/>
      <c r="F8" s="38"/>
      <c r="G8" s="38"/>
      <c r="H8" s="38"/>
    </row>
    <row r="9" spans="1:8" ht="25.5" x14ac:dyDescent="0.25">
      <c r="A9" s="11">
        <v>8</v>
      </c>
      <c r="B9" s="11"/>
      <c r="C9" s="11" t="s">
        <v>20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27</v>
      </c>
      <c r="D10" s="8"/>
      <c r="E10" s="9"/>
      <c r="F10" s="9"/>
      <c r="G10" s="9"/>
      <c r="H10" s="9"/>
    </row>
    <row r="11" spans="1:8" x14ac:dyDescent="0.25">
      <c r="A11" s="11"/>
      <c r="B11" s="16"/>
      <c r="C11" s="41"/>
      <c r="D11" s="8"/>
      <c r="E11" s="9"/>
      <c r="F11" s="9"/>
      <c r="G11" s="9"/>
      <c r="H11" s="9"/>
    </row>
    <row r="12" spans="1:8" x14ac:dyDescent="0.25">
      <c r="A12" s="11"/>
      <c r="B12" s="16"/>
      <c r="C12" s="37" t="s">
        <v>72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21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28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7" t="s">
        <v>37</v>
      </c>
      <c r="B1" s="87"/>
      <c r="C1" s="87"/>
      <c r="D1" s="87"/>
      <c r="E1" s="87"/>
      <c r="F1" s="87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87" t="s">
        <v>23</v>
      </c>
      <c r="B3" s="87"/>
      <c r="C3" s="87"/>
      <c r="D3" s="87"/>
      <c r="E3" s="87"/>
      <c r="F3" s="87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87" t="s">
        <v>68</v>
      </c>
      <c r="B5" s="87"/>
      <c r="C5" s="87"/>
      <c r="D5" s="87"/>
      <c r="E5" s="87"/>
      <c r="F5" s="87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58</v>
      </c>
      <c r="B7" s="20" t="s">
        <v>40</v>
      </c>
      <c r="C7" s="21" t="s">
        <v>41</v>
      </c>
      <c r="D7" s="21" t="s">
        <v>38</v>
      </c>
      <c r="E7" s="21" t="s">
        <v>31</v>
      </c>
      <c r="F7" s="21" t="s">
        <v>39</v>
      </c>
    </row>
    <row r="8" spans="1:6" x14ac:dyDescent="0.25">
      <c r="A8" s="11" t="s">
        <v>69</v>
      </c>
      <c r="B8" s="8"/>
      <c r="C8" s="9"/>
      <c r="D8" s="9"/>
      <c r="E8" s="9"/>
      <c r="F8" s="9"/>
    </row>
    <row r="9" spans="1:6" ht="25.5" x14ac:dyDescent="0.25">
      <c r="A9" s="11" t="s">
        <v>70</v>
      </c>
      <c r="B9" s="8"/>
      <c r="C9" s="9"/>
      <c r="D9" s="9"/>
      <c r="E9" s="9"/>
      <c r="F9" s="9"/>
    </row>
    <row r="10" spans="1:6" ht="25.5" x14ac:dyDescent="0.25">
      <c r="A10" s="18" t="s">
        <v>71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72</v>
      </c>
      <c r="B12" s="8"/>
      <c r="C12" s="9"/>
      <c r="D12" s="9"/>
      <c r="E12" s="9"/>
      <c r="F12" s="9"/>
    </row>
    <row r="13" spans="1:6" x14ac:dyDescent="0.25">
      <c r="A13" s="26" t="s">
        <v>63</v>
      </c>
      <c r="B13" s="8"/>
      <c r="C13" s="9"/>
      <c r="D13" s="9"/>
      <c r="E13" s="9"/>
      <c r="F13" s="9"/>
    </row>
    <row r="14" spans="1:6" x14ac:dyDescent="0.25">
      <c r="A14" s="13" t="s">
        <v>64</v>
      </c>
      <c r="B14" s="8"/>
      <c r="C14" s="9"/>
      <c r="D14" s="9"/>
      <c r="E14" s="9"/>
      <c r="F14" s="10"/>
    </row>
    <row r="15" spans="1:6" x14ac:dyDescent="0.25">
      <c r="A15" s="26" t="s">
        <v>65</v>
      </c>
      <c r="B15" s="8"/>
      <c r="C15" s="9"/>
      <c r="D15" s="9"/>
      <c r="E15" s="9"/>
      <c r="F15" s="10"/>
    </row>
    <row r="16" spans="1:6" x14ac:dyDescent="0.25">
      <c r="A16" s="13" t="s">
        <v>66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view="pageBreakPreview" zoomScale="60" zoomScaleNormal="100" workbookViewId="0">
      <selection activeCell="H84" sqref="H84:H8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87" t="s">
        <v>37</v>
      </c>
      <c r="B1" s="87"/>
      <c r="C1" s="87"/>
      <c r="D1" s="87"/>
      <c r="E1" s="87"/>
      <c r="F1" s="87"/>
      <c r="G1" s="87"/>
      <c r="H1" s="87"/>
      <c r="I1" s="87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87" t="s">
        <v>22</v>
      </c>
      <c r="B3" s="88"/>
      <c r="C3" s="88"/>
      <c r="D3" s="88"/>
      <c r="E3" s="88"/>
      <c r="F3" s="88"/>
      <c r="G3" s="88"/>
      <c r="H3" s="88"/>
      <c r="I3" s="88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25" t="s">
        <v>24</v>
      </c>
      <c r="B5" s="126"/>
      <c r="C5" s="127"/>
      <c r="D5" s="20" t="s">
        <v>25</v>
      </c>
      <c r="E5" s="20" t="s">
        <v>40</v>
      </c>
      <c r="F5" s="21" t="s">
        <v>41</v>
      </c>
      <c r="G5" s="21" t="s">
        <v>38</v>
      </c>
      <c r="H5" s="21" t="s">
        <v>31</v>
      </c>
      <c r="I5" s="21" t="s">
        <v>39</v>
      </c>
    </row>
    <row r="6" spans="1:9" ht="34.5" customHeight="1" x14ac:dyDescent="0.25">
      <c r="A6" s="122" t="s">
        <v>124</v>
      </c>
      <c r="B6" s="123"/>
      <c r="C6" s="124"/>
      <c r="D6" s="80" t="s">
        <v>125</v>
      </c>
      <c r="E6" s="8"/>
      <c r="F6" s="9"/>
      <c r="G6" s="9"/>
      <c r="H6" s="9"/>
      <c r="I6" s="9"/>
    </row>
    <row r="7" spans="1:9" ht="15" customHeight="1" x14ac:dyDescent="0.25">
      <c r="A7" s="116" t="s">
        <v>97</v>
      </c>
      <c r="B7" s="117"/>
      <c r="C7" s="118"/>
      <c r="D7" s="62" t="s">
        <v>98</v>
      </c>
      <c r="E7" s="8"/>
      <c r="F7" s="9"/>
      <c r="G7" s="9"/>
      <c r="H7" s="9"/>
      <c r="I7" s="9"/>
    </row>
    <row r="8" spans="1:9" ht="15" customHeight="1" x14ac:dyDescent="0.25">
      <c r="A8" s="110" t="s">
        <v>99</v>
      </c>
      <c r="B8" s="111"/>
      <c r="C8" s="112"/>
      <c r="D8" s="81" t="s">
        <v>100</v>
      </c>
      <c r="E8" s="74">
        <v>8223</v>
      </c>
      <c r="F8" s="70">
        <v>12390</v>
      </c>
      <c r="G8" s="70">
        <v>19100</v>
      </c>
      <c r="H8" s="70">
        <v>19500</v>
      </c>
      <c r="I8" s="82">
        <v>19900</v>
      </c>
    </row>
    <row r="9" spans="1:9" ht="15" customHeight="1" x14ac:dyDescent="0.25">
      <c r="A9" s="64">
        <v>3</v>
      </c>
      <c r="B9" s="65"/>
      <c r="C9" s="66"/>
      <c r="D9" s="66" t="s">
        <v>10</v>
      </c>
      <c r="E9" s="8">
        <v>8223</v>
      </c>
      <c r="F9" s="9">
        <v>12390</v>
      </c>
      <c r="G9" s="9">
        <v>19100</v>
      </c>
      <c r="H9" s="9">
        <v>19500</v>
      </c>
      <c r="I9" s="10">
        <v>19900</v>
      </c>
    </row>
    <row r="10" spans="1:9" x14ac:dyDescent="0.25">
      <c r="A10" s="107">
        <v>32</v>
      </c>
      <c r="B10" s="108"/>
      <c r="C10" s="109"/>
      <c r="D10" s="66" t="s">
        <v>26</v>
      </c>
      <c r="E10" s="8">
        <v>8223</v>
      </c>
      <c r="F10" s="9">
        <v>12390</v>
      </c>
      <c r="G10" s="9">
        <v>19100</v>
      </c>
      <c r="H10" s="9">
        <v>19500</v>
      </c>
      <c r="I10" s="10">
        <v>19900</v>
      </c>
    </row>
    <row r="11" spans="1:9" ht="15" customHeight="1" x14ac:dyDescent="0.25">
      <c r="A11" s="110" t="s">
        <v>101</v>
      </c>
      <c r="B11" s="111"/>
      <c r="C11" s="112"/>
      <c r="D11" s="78" t="s">
        <v>102</v>
      </c>
      <c r="E11" s="74">
        <v>94293</v>
      </c>
      <c r="F11" s="70">
        <v>90000</v>
      </c>
      <c r="G11" s="70">
        <v>93500</v>
      </c>
      <c r="H11" s="70">
        <v>93500</v>
      </c>
      <c r="I11" s="70">
        <v>93500</v>
      </c>
    </row>
    <row r="12" spans="1:9" ht="14.25" customHeight="1" x14ac:dyDescent="0.25">
      <c r="A12" s="113">
        <v>3</v>
      </c>
      <c r="B12" s="114"/>
      <c r="C12" s="115"/>
      <c r="D12" s="66" t="s">
        <v>10</v>
      </c>
      <c r="E12" s="8">
        <v>94293</v>
      </c>
      <c r="F12" s="9">
        <v>90000</v>
      </c>
      <c r="G12" s="9">
        <v>93500</v>
      </c>
      <c r="H12" s="9">
        <v>93500</v>
      </c>
      <c r="I12" s="9">
        <v>93500</v>
      </c>
    </row>
    <row r="13" spans="1:9" ht="15" customHeight="1" x14ac:dyDescent="0.25">
      <c r="A13" s="107">
        <v>32</v>
      </c>
      <c r="B13" s="108"/>
      <c r="C13" s="109"/>
      <c r="D13" s="66" t="s">
        <v>26</v>
      </c>
      <c r="E13" s="8">
        <v>93366</v>
      </c>
      <c r="F13" s="9">
        <v>88940</v>
      </c>
      <c r="G13" s="9">
        <v>92500</v>
      </c>
      <c r="H13" s="9">
        <v>92500</v>
      </c>
      <c r="I13" s="9">
        <v>92500</v>
      </c>
    </row>
    <row r="14" spans="1:9" ht="15" customHeight="1" x14ac:dyDescent="0.25">
      <c r="A14" s="107">
        <v>34</v>
      </c>
      <c r="B14" s="108"/>
      <c r="C14" s="109"/>
      <c r="D14" s="66" t="s">
        <v>92</v>
      </c>
      <c r="E14" s="8">
        <v>927</v>
      </c>
      <c r="F14" s="9">
        <v>1060</v>
      </c>
      <c r="G14" s="9">
        <v>1000</v>
      </c>
      <c r="H14" s="9">
        <v>1000</v>
      </c>
      <c r="I14" s="9">
        <v>1000</v>
      </c>
    </row>
    <row r="15" spans="1:9" x14ac:dyDescent="0.25">
      <c r="A15" s="110" t="s">
        <v>103</v>
      </c>
      <c r="B15" s="111"/>
      <c r="C15" s="112"/>
      <c r="D15" s="78" t="s">
        <v>104</v>
      </c>
      <c r="E15" s="74">
        <v>15963</v>
      </c>
      <c r="F15" s="70">
        <v>29000</v>
      </c>
      <c r="G15" s="70">
        <v>24300</v>
      </c>
      <c r="H15" s="70">
        <v>26600</v>
      </c>
      <c r="I15" s="82">
        <v>28600</v>
      </c>
    </row>
    <row r="16" spans="1:9" ht="15" customHeight="1" x14ac:dyDescent="0.25">
      <c r="A16" s="113">
        <v>3</v>
      </c>
      <c r="B16" s="114"/>
      <c r="C16" s="115"/>
      <c r="D16" s="66" t="s">
        <v>10</v>
      </c>
      <c r="E16" s="8">
        <f>SUM(E17:E18)</f>
        <v>15963</v>
      </c>
      <c r="F16" s="8">
        <f t="shared" ref="F16:I16" si="0">SUM(F17:F18)</f>
        <v>29000</v>
      </c>
      <c r="G16" s="8">
        <f t="shared" si="0"/>
        <v>24300</v>
      </c>
      <c r="H16" s="8">
        <f t="shared" si="0"/>
        <v>26600</v>
      </c>
      <c r="I16" s="8">
        <f t="shared" si="0"/>
        <v>28600</v>
      </c>
    </row>
    <row r="17" spans="1:9" ht="15" customHeight="1" x14ac:dyDescent="0.25">
      <c r="A17" s="107">
        <v>32</v>
      </c>
      <c r="B17" s="108"/>
      <c r="C17" s="109"/>
      <c r="D17" s="66" t="s">
        <v>26</v>
      </c>
      <c r="E17" s="8">
        <v>15963</v>
      </c>
      <c r="F17" s="9">
        <v>28900</v>
      </c>
      <c r="G17" s="9">
        <v>24300</v>
      </c>
      <c r="H17" s="9">
        <v>26600</v>
      </c>
      <c r="I17" s="10">
        <v>28600</v>
      </c>
    </row>
    <row r="18" spans="1:9" x14ac:dyDescent="0.25">
      <c r="A18" s="107">
        <v>34</v>
      </c>
      <c r="B18" s="108"/>
      <c r="C18" s="109"/>
      <c r="D18" s="66" t="s">
        <v>92</v>
      </c>
      <c r="E18" s="8">
        <v>0</v>
      </c>
      <c r="F18" s="9">
        <v>100</v>
      </c>
      <c r="G18" s="9">
        <v>0</v>
      </c>
      <c r="H18" s="9">
        <v>0</v>
      </c>
      <c r="I18" s="10">
        <v>0</v>
      </c>
    </row>
    <row r="19" spans="1:9" ht="22.5" x14ac:dyDescent="0.25">
      <c r="A19" s="110" t="s">
        <v>105</v>
      </c>
      <c r="B19" s="111"/>
      <c r="C19" s="112"/>
      <c r="D19" s="78" t="s">
        <v>106</v>
      </c>
      <c r="E19" s="74">
        <v>0</v>
      </c>
      <c r="F19" s="70">
        <v>400</v>
      </c>
      <c r="G19" s="70">
        <v>800</v>
      </c>
      <c r="H19" s="70">
        <v>900</v>
      </c>
      <c r="I19" s="70">
        <v>1000</v>
      </c>
    </row>
    <row r="20" spans="1:9" x14ac:dyDescent="0.25">
      <c r="A20" s="113">
        <v>3</v>
      </c>
      <c r="B20" s="114"/>
      <c r="C20" s="115"/>
      <c r="D20" s="66" t="s">
        <v>10</v>
      </c>
      <c r="E20" s="8">
        <v>0</v>
      </c>
      <c r="F20" s="9">
        <v>400</v>
      </c>
      <c r="G20" s="9">
        <v>800</v>
      </c>
      <c r="H20" s="9">
        <v>900</v>
      </c>
      <c r="I20" s="9">
        <v>1000</v>
      </c>
    </row>
    <row r="21" spans="1:9" x14ac:dyDescent="0.25">
      <c r="A21" s="107">
        <v>32</v>
      </c>
      <c r="B21" s="108"/>
      <c r="C21" s="109"/>
      <c r="D21" s="66" t="s">
        <v>26</v>
      </c>
      <c r="E21" s="8">
        <v>0</v>
      </c>
      <c r="F21" s="9">
        <v>400</v>
      </c>
      <c r="G21" s="9">
        <v>800</v>
      </c>
      <c r="H21" s="9">
        <v>900</v>
      </c>
      <c r="I21" s="10">
        <v>1000</v>
      </c>
    </row>
    <row r="22" spans="1:9" ht="22.5" x14ac:dyDescent="0.25">
      <c r="A22" s="110" t="s">
        <v>107</v>
      </c>
      <c r="B22" s="111"/>
      <c r="C22" s="112"/>
      <c r="D22" s="78" t="s">
        <v>108</v>
      </c>
      <c r="E22" s="74">
        <v>15215</v>
      </c>
      <c r="F22" s="70">
        <v>9600</v>
      </c>
      <c r="G22" s="70">
        <v>36000</v>
      </c>
      <c r="H22" s="70">
        <v>19000</v>
      </c>
      <c r="I22" s="82">
        <v>16000</v>
      </c>
    </row>
    <row r="23" spans="1:9" x14ac:dyDescent="0.25">
      <c r="A23" s="113">
        <v>3</v>
      </c>
      <c r="B23" s="114"/>
      <c r="C23" s="115"/>
      <c r="D23" s="66" t="s">
        <v>10</v>
      </c>
      <c r="E23" s="8">
        <f>SUM(E24:E25)</f>
        <v>15215</v>
      </c>
      <c r="F23" s="8">
        <f t="shared" ref="F23:I23" si="1">SUM(F24:F25)</f>
        <v>9600</v>
      </c>
      <c r="G23" s="8">
        <f t="shared" si="1"/>
        <v>36000</v>
      </c>
      <c r="H23" s="8">
        <f t="shared" si="1"/>
        <v>19000</v>
      </c>
      <c r="I23" s="8">
        <f t="shared" si="1"/>
        <v>16000</v>
      </c>
    </row>
    <row r="24" spans="1:9" x14ac:dyDescent="0.25">
      <c r="A24" s="107">
        <v>32</v>
      </c>
      <c r="B24" s="108"/>
      <c r="C24" s="109"/>
      <c r="D24" s="66" t="s">
        <v>26</v>
      </c>
      <c r="E24" s="8">
        <v>15139</v>
      </c>
      <c r="F24" s="9">
        <v>9500</v>
      </c>
      <c r="G24" s="9">
        <v>35900</v>
      </c>
      <c r="H24" s="9">
        <v>18900</v>
      </c>
      <c r="I24" s="10">
        <v>15900</v>
      </c>
    </row>
    <row r="25" spans="1:9" x14ac:dyDescent="0.25">
      <c r="A25" s="107">
        <v>34</v>
      </c>
      <c r="B25" s="108"/>
      <c r="C25" s="109"/>
      <c r="D25" s="66" t="s">
        <v>92</v>
      </c>
      <c r="E25" s="8">
        <v>76</v>
      </c>
      <c r="F25" s="9">
        <v>100</v>
      </c>
      <c r="G25" s="9">
        <v>100</v>
      </c>
      <c r="H25" s="9">
        <v>100</v>
      </c>
      <c r="I25" s="9">
        <v>100</v>
      </c>
    </row>
    <row r="26" spans="1:9" x14ac:dyDescent="0.25">
      <c r="A26" s="110" t="s">
        <v>109</v>
      </c>
      <c r="B26" s="111"/>
      <c r="C26" s="112"/>
      <c r="D26" s="78" t="s">
        <v>110</v>
      </c>
      <c r="E26" s="74">
        <v>1763845</v>
      </c>
      <c r="F26" s="70">
        <v>2218400</v>
      </c>
      <c r="G26" s="70">
        <v>2333100</v>
      </c>
      <c r="H26" s="70">
        <v>2491500</v>
      </c>
      <c r="I26" s="70">
        <v>2725000</v>
      </c>
    </row>
    <row r="27" spans="1:9" x14ac:dyDescent="0.25">
      <c r="A27" s="113">
        <v>3</v>
      </c>
      <c r="B27" s="114"/>
      <c r="C27" s="115"/>
      <c r="D27" s="66" t="s">
        <v>10</v>
      </c>
      <c r="E27" s="8">
        <f>SUM(E28:E33)</f>
        <v>1763845</v>
      </c>
      <c r="F27" s="8">
        <f t="shared" ref="F27:I27" si="2">SUM(F28:F33)</f>
        <v>2218400</v>
      </c>
      <c r="G27" s="8">
        <f t="shared" si="2"/>
        <v>2333100</v>
      </c>
      <c r="H27" s="8">
        <f t="shared" si="2"/>
        <v>2491500</v>
      </c>
      <c r="I27" s="8">
        <f t="shared" si="2"/>
        <v>2725000</v>
      </c>
    </row>
    <row r="28" spans="1:9" x14ac:dyDescent="0.25">
      <c r="A28" s="107">
        <v>31</v>
      </c>
      <c r="B28" s="108"/>
      <c r="C28" s="109"/>
      <c r="D28" s="66" t="s">
        <v>11</v>
      </c>
      <c r="E28" s="8">
        <v>1698525</v>
      </c>
      <c r="F28" s="9">
        <v>2025500</v>
      </c>
      <c r="G28" s="9">
        <v>2247700</v>
      </c>
      <c r="H28" s="9">
        <v>2480700</v>
      </c>
      <c r="I28" s="10">
        <v>2713700</v>
      </c>
    </row>
    <row r="29" spans="1:9" x14ac:dyDescent="0.25">
      <c r="A29" s="107">
        <v>32</v>
      </c>
      <c r="B29" s="108"/>
      <c r="C29" s="109"/>
      <c r="D29" s="66" t="s">
        <v>26</v>
      </c>
      <c r="E29" s="8">
        <v>37058</v>
      </c>
      <c r="F29" s="9">
        <v>65500</v>
      </c>
      <c r="G29" s="9">
        <v>21400</v>
      </c>
      <c r="H29" s="9">
        <v>10800</v>
      </c>
      <c r="I29" s="10">
        <v>11300</v>
      </c>
    </row>
    <row r="30" spans="1:9" x14ac:dyDescent="0.25">
      <c r="A30" s="67">
        <v>34</v>
      </c>
      <c r="B30" s="68"/>
      <c r="C30" s="69"/>
      <c r="D30" s="66" t="s">
        <v>92</v>
      </c>
      <c r="E30" s="8">
        <v>9610</v>
      </c>
      <c r="F30" s="9">
        <v>5400</v>
      </c>
      <c r="G30" s="9">
        <v>4000</v>
      </c>
      <c r="H30" s="9">
        <v>0</v>
      </c>
      <c r="I30" s="10">
        <v>0</v>
      </c>
    </row>
    <row r="31" spans="1:9" x14ac:dyDescent="0.25">
      <c r="A31" s="67">
        <v>35</v>
      </c>
      <c r="B31" s="68"/>
      <c r="C31" s="69"/>
      <c r="D31" s="66" t="s">
        <v>93</v>
      </c>
      <c r="E31" s="8">
        <v>4805</v>
      </c>
      <c r="F31" s="9">
        <v>2600</v>
      </c>
      <c r="G31" s="9">
        <v>900</v>
      </c>
      <c r="H31" s="9">
        <v>0</v>
      </c>
      <c r="I31" s="10">
        <v>0</v>
      </c>
    </row>
    <row r="32" spans="1:9" ht="25.5" x14ac:dyDescent="0.25">
      <c r="A32" s="67">
        <v>36</v>
      </c>
      <c r="B32" s="68"/>
      <c r="C32" s="69"/>
      <c r="D32" s="66" t="s">
        <v>94</v>
      </c>
      <c r="E32" s="8">
        <v>0</v>
      </c>
      <c r="F32" s="9">
        <v>10000</v>
      </c>
      <c r="G32" s="9">
        <v>21100</v>
      </c>
      <c r="H32" s="9">
        <v>0</v>
      </c>
      <c r="I32" s="10">
        <v>0</v>
      </c>
    </row>
    <row r="33" spans="1:9" x14ac:dyDescent="0.25">
      <c r="A33" s="67">
        <v>38</v>
      </c>
      <c r="B33" s="68"/>
      <c r="C33" s="69"/>
      <c r="D33" s="66" t="s">
        <v>96</v>
      </c>
      <c r="E33" s="8">
        <v>13847</v>
      </c>
      <c r="F33" s="9">
        <v>109400</v>
      </c>
      <c r="G33" s="9">
        <v>38000</v>
      </c>
      <c r="H33" s="9">
        <v>0</v>
      </c>
      <c r="I33" s="9">
        <v>0</v>
      </c>
    </row>
    <row r="34" spans="1:9" x14ac:dyDescent="0.25">
      <c r="A34" s="110" t="s">
        <v>111</v>
      </c>
      <c r="B34" s="111"/>
      <c r="C34" s="112"/>
      <c r="D34" s="78" t="s">
        <v>112</v>
      </c>
      <c r="E34" s="74">
        <f>E35</f>
        <v>378321</v>
      </c>
      <c r="F34" s="74">
        <f t="shared" ref="F34:I34" si="3">F35</f>
        <v>2584300</v>
      </c>
      <c r="G34" s="74">
        <f t="shared" si="3"/>
        <v>490100</v>
      </c>
      <c r="H34" s="74">
        <f t="shared" si="3"/>
        <v>35000</v>
      </c>
      <c r="I34" s="74">
        <f t="shared" si="3"/>
        <v>15000</v>
      </c>
    </row>
    <row r="35" spans="1:9" x14ac:dyDescent="0.25">
      <c r="A35" s="113">
        <v>3</v>
      </c>
      <c r="B35" s="114"/>
      <c r="C35" s="115"/>
      <c r="D35" s="66" t="s">
        <v>10</v>
      </c>
      <c r="E35" s="8">
        <f>SUM(E36:E41)</f>
        <v>378321</v>
      </c>
      <c r="F35" s="8">
        <f t="shared" ref="F35:I35" si="4">SUM(F36:F41)</f>
        <v>2584300</v>
      </c>
      <c r="G35" s="8">
        <f t="shared" si="4"/>
        <v>490100</v>
      </c>
      <c r="H35" s="8">
        <f t="shared" si="4"/>
        <v>35000</v>
      </c>
      <c r="I35" s="8">
        <f t="shared" si="4"/>
        <v>15000</v>
      </c>
    </row>
    <row r="36" spans="1:9" x14ac:dyDescent="0.25">
      <c r="A36" s="107">
        <v>31</v>
      </c>
      <c r="B36" s="108"/>
      <c r="C36" s="109"/>
      <c r="D36" s="66" t="s">
        <v>11</v>
      </c>
      <c r="E36" s="8">
        <v>213410</v>
      </c>
      <c r="F36" s="9">
        <v>314600</v>
      </c>
      <c r="G36" s="9">
        <v>0</v>
      </c>
      <c r="H36" s="9">
        <v>0</v>
      </c>
      <c r="I36" s="10">
        <v>0</v>
      </c>
    </row>
    <row r="37" spans="1:9" x14ac:dyDescent="0.25">
      <c r="A37" s="107">
        <v>32</v>
      </c>
      <c r="B37" s="108"/>
      <c r="C37" s="109"/>
      <c r="D37" s="66" t="s">
        <v>26</v>
      </c>
      <c r="E37" s="8">
        <v>59165</v>
      </c>
      <c r="F37" s="9">
        <v>1589800</v>
      </c>
      <c r="G37" s="9">
        <v>130000</v>
      </c>
      <c r="H37" s="9">
        <v>34900</v>
      </c>
      <c r="I37" s="10">
        <v>14900</v>
      </c>
    </row>
    <row r="38" spans="1:9" x14ac:dyDescent="0.25">
      <c r="A38" s="67">
        <v>34</v>
      </c>
      <c r="B38" s="68"/>
      <c r="C38" s="69"/>
      <c r="D38" s="66" t="s">
        <v>92</v>
      </c>
      <c r="E38" s="8">
        <v>50</v>
      </c>
      <c r="F38" s="9">
        <v>100</v>
      </c>
      <c r="G38" s="9">
        <v>100</v>
      </c>
      <c r="H38" s="9">
        <v>100</v>
      </c>
      <c r="I38" s="10">
        <v>100</v>
      </c>
    </row>
    <row r="39" spans="1:9" x14ac:dyDescent="0.25">
      <c r="A39" s="67">
        <v>35</v>
      </c>
      <c r="B39" s="68"/>
      <c r="C39" s="69"/>
      <c r="D39" s="66" t="s">
        <v>93</v>
      </c>
      <c r="E39" s="8">
        <v>27228</v>
      </c>
      <c r="F39" s="9">
        <v>15000</v>
      </c>
      <c r="G39" s="9">
        <v>6000</v>
      </c>
      <c r="H39" s="9">
        <v>0</v>
      </c>
      <c r="I39" s="9">
        <v>0</v>
      </c>
    </row>
    <row r="40" spans="1:9" ht="25.5" x14ac:dyDescent="0.25">
      <c r="A40" s="67">
        <v>36</v>
      </c>
      <c r="B40" s="68"/>
      <c r="C40" s="69"/>
      <c r="D40" s="66" t="s">
        <v>94</v>
      </c>
      <c r="E40" s="8">
        <v>0</v>
      </c>
      <c r="F40" s="9">
        <v>44400</v>
      </c>
      <c r="G40" s="9">
        <v>120800</v>
      </c>
      <c r="H40" s="9">
        <v>0</v>
      </c>
      <c r="I40" s="9">
        <v>0</v>
      </c>
    </row>
    <row r="41" spans="1:9" x14ac:dyDescent="0.25">
      <c r="A41" s="67">
        <v>38</v>
      </c>
      <c r="B41" s="68"/>
      <c r="C41" s="69"/>
      <c r="D41" s="66" t="s">
        <v>96</v>
      </c>
      <c r="E41" s="8">
        <v>78468</v>
      </c>
      <c r="F41" s="9">
        <v>620400</v>
      </c>
      <c r="G41" s="9">
        <v>233200</v>
      </c>
      <c r="H41" s="9">
        <v>0</v>
      </c>
      <c r="I41" s="10">
        <v>0</v>
      </c>
    </row>
    <row r="42" spans="1:9" x14ac:dyDescent="0.25">
      <c r="A42" s="110" t="s">
        <v>113</v>
      </c>
      <c r="B42" s="111"/>
      <c r="C42" s="112"/>
      <c r="D42" s="78" t="s">
        <v>123</v>
      </c>
      <c r="E42" s="74">
        <f>E43</f>
        <v>3370</v>
      </c>
      <c r="F42" s="74">
        <f t="shared" ref="F42:I42" si="5">F43</f>
        <v>4500</v>
      </c>
      <c r="G42" s="74">
        <f t="shared" si="5"/>
        <v>6400</v>
      </c>
      <c r="H42" s="74">
        <f t="shared" si="5"/>
        <v>3700</v>
      </c>
      <c r="I42" s="74">
        <f t="shared" si="5"/>
        <v>4600</v>
      </c>
    </row>
    <row r="43" spans="1:9" x14ac:dyDescent="0.25">
      <c r="A43" s="113">
        <v>3</v>
      </c>
      <c r="B43" s="114"/>
      <c r="C43" s="115"/>
      <c r="D43" s="66" t="s">
        <v>10</v>
      </c>
      <c r="E43" s="8">
        <f>SUM(E44:E45)</f>
        <v>3370</v>
      </c>
      <c r="F43" s="8">
        <f t="shared" ref="F43:I43" si="6">SUM(F44:F45)</f>
        <v>4500</v>
      </c>
      <c r="G43" s="8">
        <f t="shared" si="6"/>
        <v>6400</v>
      </c>
      <c r="H43" s="8">
        <f t="shared" si="6"/>
        <v>3700</v>
      </c>
      <c r="I43" s="8">
        <f t="shared" si="6"/>
        <v>4600</v>
      </c>
    </row>
    <row r="44" spans="1:9" x14ac:dyDescent="0.25">
      <c r="A44" s="107">
        <v>32</v>
      </c>
      <c r="B44" s="108"/>
      <c r="C44" s="109"/>
      <c r="D44" s="66" t="s">
        <v>26</v>
      </c>
      <c r="E44" s="8">
        <v>3317</v>
      </c>
      <c r="F44" s="9">
        <v>4400</v>
      </c>
      <c r="G44" s="9">
        <v>6300</v>
      </c>
      <c r="H44" s="9">
        <v>3600</v>
      </c>
      <c r="I44" s="10">
        <v>4500</v>
      </c>
    </row>
    <row r="45" spans="1:9" x14ac:dyDescent="0.25">
      <c r="A45" s="107">
        <v>34</v>
      </c>
      <c r="B45" s="108"/>
      <c r="C45" s="109"/>
      <c r="D45" s="66" t="s">
        <v>92</v>
      </c>
      <c r="E45" s="8">
        <v>53</v>
      </c>
      <c r="F45" s="9">
        <v>100</v>
      </c>
      <c r="G45" s="9">
        <v>100</v>
      </c>
      <c r="H45" s="9">
        <v>100</v>
      </c>
      <c r="I45" s="10">
        <v>100</v>
      </c>
    </row>
    <row r="46" spans="1:9" ht="25.5" x14ac:dyDescent="0.25">
      <c r="A46" s="116" t="s">
        <v>114</v>
      </c>
      <c r="B46" s="117"/>
      <c r="C46" s="118"/>
      <c r="D46" s="62" t="s">
        <v>115</v>
      </c>
      <c r="E46" s="8"/>
      <c r="F46" s="9"/>
      <c r="G46" s="9"/>
      <c r="H46" s="9"/>
      <c r="I46" s="10"/>
    </row>
    <row r="47" spans="1:9" x14ac:dyDescent="0.25">
      <c r="A47" s="110" t="s">
        <v>99</v>
      </c>
      <c r="B47" s="111"/>
      <c r="C47" s="112"/>
      <c r="D47" s="81" t="s">
        <v>100</v>
      </c>
      <c r="E47" s="74">
        <f>E48</f>
        <v>1420</v>
      </c>
      <c r="F47" s="74">
        <f t="shared" ref="F47:I47" si="7">F48</f>
        <v>6900</v>
      </c>
      <c r="G47" s="74">
        <f t="shared" si="7"/>
        <v>7000</v>
      </c>
      <c r="H47" s="74">
        <f t="shared" si="7"/>
        <v>7100</v>
      </c>
      <c r="I47" s="74">
        <f t="shared" si="7"/>
        <v>7200</v>
      </c>
    </row>
    <row r="48" spans="1:9" x14ac:dyDescent="0.25">
      <c r="A48" s="113">
        <v>3</v>
      </c>
      <c r="B48" s="114"/>
      <c r="C48" s="115"/>
      <c r="D48" s="66" t="s">
        <v>10</v>
      </c>
      <c r="E48" s="8">
        <f>SUM(E49:E50)</f>
        <v>1420</v>
      </c>
      <c r="F48" s="8">
        <f t="shared" ref="F48:I48" si="8">SUM(F49:F50)</f>
        <v>6900</v>
      </c>
      <c r="G48" s="8">
        <f t="shared" si="8"/>
        <v>7000</v>
      </c>
      <c r="H48" s="8">
        <f t="shared" si="8"/>
        <v>7100</v>
      </c>
      <c r="I48" s="8">
        <f t="shared" si="8"/>
        <v>7200</v>
      </c>
    </row>
    <row r="49" spans="1:9" x14ac:dyDescent="0.25">
      <c r="A49" s="107">
        <v>32</v>
      </c>
      <c r="B49" s="108"/>
      <c r="C49" s="109"/>
      <c r="D49" s="66" t="s">
        <v>26</v>
      </c>
      <c r="E49" s="8">
        <v>624</v>
      </c>
      <c r="F49" s="9">
        <v>5110</v>
      </c>
      <c r="G49" s="9">
        <v>5200</v>
      </c>
      <c r="H49" s="9">
        <v>5300</v>
      </c>
      <c r="I49" s="10">
        <v>5400</v>
      </c>
    </row>
    <row r="50" spans="1:9" x14ac:dyDescent="0.25">
      <c r="A50" s="107">
        <v>37</v>
      </c>
      <c r="B50" s="108"/>
      <c r="C50" s="109"/>
      <c r="D50" s="66" t="s">
        <v>118</v>
      </c>
      <c r="E50" s="8">
        <v>796</v>
      </c>
      <c r="F50" s="9">
        <v>1790</v>
      </c>
      <c r="G50" s="9">
        <v>1800</v>
      </c>
      <c r="H50" s="9">
        <v>1800</v>
      </c>
      <c r="I50" s="10">
        <v>1800</v>
      </c>
    </row>
    <row r="51" spans="1:9" x14ac:dyDescent="0.25">
      <c r="A51" s="116" t="s">
        <v>116</v>
      </c>
      <c r="B51" s="117"/>
      <c r="C51" s="118"/>
      <c r="D51" s="62" t="s">
        <v>117</v>
      </c>
      <c r="E51" s="8"/>
      <c r="F51" s="9"/>
      <c r="G51" s="9"/>
      <c r="H51" s="9"/>
      <c r="I51" s="10"/>
    </row>
    <row r="52" spans="1:9" x14ac:dyDescent="0.25">
      <c r="A52" s="110" t="s">
        <v>99</v>
      </c>
      <c r="B52" s="111"/>
      <c r="C52" s="112"/>
      <c r="D52" s="81" t="s">
        <v>100</v>
      </c>
      <c r="E52" s="74">
        <f>E53+E55</f>
        <v>0</v>
      </c>
      <c r="F52" s="74">
        <f t="shared" ref="F52:I52" si="9">F53+F55</f>
        <v>72640</v>
      </c>
      <c r="G52" s="74">
        <f t="shared" si="9"/>
        <v>79900</v>
      </c>
      <c r="H52" s="74">
        <f t="shared" si="9"/>
        <v>81100</v>
      </c>
      <c r="I52" s="74">
        <f t="shared" si="9"/>
        <v>82300</v>
      </c>
    </row>
    <row r="53" spans="1:9" x14ac:dyDescent="0.25">
      <c r="A53" s="113">
        <v>3</v>
      </c>
      <c r="B53" s="114"/>
      <c r="C53" s="115"/>
      <c r="D53" s="66" t="s">
        <v>10</v>
      </c>
      <c r="E53" s="8">
        <f>E54</f>
        <v>0</v>
      </c>
      <c r="F53" s="8">
        <f t="shared" ref="F53:I53" si="10">F54</f>
        <v>0</v>
      </c>
      <c r="G53" s="8">
        <f t="shared" si="10"/>
        <v>0</v>
      </c>
      <c r="H53" s="8">
        <f t="shared" si="10"/>
        <v>0</v>
      </c>
      <c r="I53" s="8">
        <f t="shared" si="10"/>
        <v>0</v>
      </c>
    </row>
    <row r="54" spans="1:9" x14ac:dyDescent="0.25">
      <c r="A54" s="107">
        <v>37</v>
      </c>
      <c r="B54" s="108"/>
      <c r="C54" s="109"/>
      <c r="D54" s="66" t="s">
        <v>118</v>
      </c>
      <c r="E54" s="8">
        <v>0</v>
      </c>
      <c r="F54" s="9">
        <v>0</v>
      </c>
      <c r="G54" s="9">
        <v>0</v>
      </c>
      <c r="H54" s="9">
        <v>0</v>
      </c>
      <c r="I54" s="9">
        <v>0</v>
      </c>
    </row>
    <row r="55" spans="1:9" ht="25.5" x14ac:dyDescent="0.25">
      <c r="A55" s="113">
        <v>4</v>
      </c>
      <c r="B55" s="114"/>
      <c r="C55" s="115"/>
      <c r="D55" s="66" t="s">
        <v>12</v>
      </c>
      <c r="E55" s="8">
        <f>E56</f>
        <v>0</v>
      </c>
      <c r="F55" s="8">
        <f t="shared" ref="F55:I55" si="11">F56</f>
        <v>72640</v>
      </c>
      <c r="G55" s="8">
        <f t="shared" si="11"/>
        <v>79900</v>
      </c>
      <c r="H55" s="8">
        <f t="shared" si="11"/>
        <v>81100</v>
      </c>
      <c r="I55" s="8">
        <f t="shared" si="11"/>
        <v>82300</v>
      </c>
    </row>
    <row r="56" spans="1:9" ht="25.5" x14ac:dyDescent="0.25">
      <c r="A56" s="107">
        <v>42</v>
      </c>
      <c r="B56" s="108"/>
      <c r="C56" s="109"/>
      <c r="D56" s="66" t="s">
        <v>35</v>
      </c>
      <c r="E56" s="8">
        <v>0</v>
      </c>
      <c r="F56" s="9">
        <v>72640</v>
      </c>
      <c r="G56" s="9">
        <v>79900</v>
      </c>
      <c r="H56" s="9">
        <v>81100</v>
      </c>
      <c r="I56" s="10">
        <v>82300</v>
      </c>
    </row>
    <row r="57" spans="1:9" ht="25.5" x14ac:dyDescent="0.25">
      <c r="A57" s="116" t="s">
        <v>119</v>
      </c>
      <c r="B57" s="117"/>
      <c r="C57" s="118"/>
      <c r="D57" s="62" t="s">
        <v>120</v>
      </c>
      <c r="E57" s="8"/>
      <c r="F57" s="9"/>
      <c r="G57" s="9"/>
      <c r="H57" s="9"/>
      <c r="I57" s="10"/>
    </row>
    <row r="58" spans="1:9" x14ac:dyDescent="0.25">
      <c r="A58" s="110" t="s">
        <v>99</v>
      </c>
      <c r="B58" s="111"/>
      <c r="C58" s="112"/>
      <c r="D58" s="81" t="s">
        <v>100</v>
      </c>
      <c r="E58" s="74">
        <f>E59</f>
        <v>0</v>
      </c>
      <c r="F58" s="74">
        <f t="shared" ref="F58:I58" si="12">F59</f>
        <v>4640</v>
      </c>
      <c r="G58" s="74">
        <f t="shared" si="12"/>
        <v>4200</v>
      </c>
      <c r="H58" s="74">
        <f t="shared" si="12"/>
        <v>4200</v>
      </c>
      <c r="I58" s="74">
        <f t="shared" si="12"/>
        <v>4200</v>
      </c>
    </row>
    <row r="59" spans="1:9" x14ac:dyDescent="0.25">
      <c r="A59" s="113">
        <v>3</v>
      </c>
      <c r="B59" s="114"/>
      <c r="C59" s="115"/>
      <c r="D59" s="66" t="s">
        <v>10</v>
      </c>
      <c r="E59" s="8">
        <f>SUM(E60:E61)</f>
        <v>0</v>
      </c>
      <c r="F59" s="8">
        <f t="shared" ref="F59:I59" si="13">SUM(F60:F61)</f>
        <v>4640</v>
      </c>
      <c r="G59" s="8">
        <f t="shared" si="13"/>
        <v>4200</v>
      </c>
      <c r="H59" s="8">
        <f t="shared" si="13"/>
        <v>4200</v>
      </c>
      <c r="I59" s="8">
        <f t="shared" si="13"/>
        <v>4200</v>
      </c>
    </row>
    <row r="60" spans="1:9" x14ac:dyDescent="0.25">
      <c r="A60" s="107">
        <v>31</v>
      </c>
      <c r="B60" s="108"/>
      <c r="C60" s="109"/>
      <c r="D60" s="66" t="s">
        <v>11</v>
      </c>
      <c r="E60" s="8">
        <v>0</v>
      </c>
      <c r="F60" s="9">
        <v>3170</v>
      </c>
      <c r="G60" s="9">
        <v>2800</v>
      </c>
      <c r="H60" s="9">
        <v>2800</v>
      </c>
      <c r="I60" s="10">
        <v>2800</v>
      </c>
    </row>
    <row r="61" spans="1:9" x14ac:dyDescent="0.25">
      <c r="A61" s="107">
        <v>32</v>
      </c>
      <c r="B61" s="108"/>
      <c r="C61" s="109"/>
      <c r="D61" s="66" t="s">
        <v>26</v>
      </c>
      <c r="E61" s="8">
        <v>0</v>
      </c>
      <c r="F61" s="9">
        <v>1470</v>
      </c>
      <c r="G61" s="9">
        <v>1400</v>
      </c>
      <c r="H61" s="9">
        <v>1400</v>
      </c>
      <c r="I61" s="9">
        <v>1400</v>
      </c>
    </row>
    <row r="62" spans="1:9" ht="36" x14ac:dyDescent="0.25">
      <c r="A62" s="116" t="s">
        <v>126</v>
      </c>
      <c r="B62" s="117"/>
      <c r="C62" s="118"/>
      <c r="D62" s="79" t="s">
        <v>127</v>
      </c>
      <c r="E62" s="8"/>
      <c r="F62" s="9"/>
      <c r="G62" s="9"/>
      <c r="H62" s="9"/>
      <c r="I62" s="10"/>
    </row>
    <row r="63" spans="1:9" x14ac:dyDescent="0.25">
      <c r="A63" s="119" t="s">
        <v>99</v>
      </c>
      <c r="B63" s="120"/>
      <c r="C63" s="121"/>
      <c r="D63" s="81" t="s">
        <v>128</v>
      </c>
      <c r="E63" s="74">
        <f>E64+E66</f>
        <v>12468</v>
      </c>
      <c r="F63" s="74">
        <f t="shared" ref="F63:I63" si="14">F64+F66</f>
        <v>9190</v>
      </c>
      <c r="G63" s="74">
        <f t="shared" si="14"/>
        <v>17300</v>
      </c>
      <c r="H63" s="74">
        <f t="shared" si="14"/>
        <v>17500</v>
      </c>
      <c r="I63" s="74">
        <f t="shared" si="14"/>
        <v>17700</v>
      </c>
    </row>
    <row r="64" spans="1:9" x14ac:dyDescent="0.25">
      <c r="A64" s="113">
        <v>3</v>
      </c>
      <c r="B64" s="114"/>
      <c r="C64" s="115"/>
      <c r="D64" s="66" t="s">
        <v>10</v>
      </c>
      <c r="E64" s="8">
        <f>E65</f>
        <v>0</v>
      </c>
      <c r="F64" s="8">
        <f t="shared" ref="F64:I64" si="15">F65</f>
        <v>2520</v>
      </c>
      <c r="G64" s="8">
        <f t="shared" si="15"/>
        <v>14200</v>
      </c>
      <c r="H64" s="8">
        <f t="shared" si="15"/>
        <v>14400</v>
      </c>
      <c r="I64" s="8">
        <f t="shared" si="15"/>
        <v>14600</v>
      </c>
    </row>
    <row r="65" spans="1:9" x14ac:dyDescent="0.25">
      <c r="A65" s="107">
        <v>32</v>
      </c>
      <c r="B65" s="108"/>
      <c r="C65" s="109"/>
      <c r="D65" s="66" t="s">
        <v>26</v>
      </c>
      <c r="E65" s="8">
        <v>0</v>
      </c>
      <c r="F65" s="9">
        <v>2520</v>
      </c>
      <c r="G65" s="9">
        <v>14200</v>
      </c>
      <c r="H65" s="9">
        <v>14400</v>
      </c>
      <c r="I65" s="10">
        <v>14600</v>
      </c>
    </row>
    <row r="66" spans="1:9" ht="25.5" x14ac:dyDescent="0.25">
      <c r="A66" s="113">
        <v>4</v>
      </c>
      <c r="B66" s="114"/>
      <c r="C66" s="115"/>
      <c r="D66" s="66" t="s">
        <v>12</v>
      </c>
      <c r="E66" s="8">
        <f>E67</f>
        <v>12468</v>
      </c>
      <c r="F66" s="8">
        <f t="shared" ref="F66:I66" si="16">F67</f>
        <v>6670</v>
      </c>
      <c r="G66" s="8">
        <f t="shared" si="16"/>
        <v>3100</v>
      </c>
      <c r="H66" s="8">
        <f t="shared" si="16"/>
        <v>3100</v>
      </c>
      <c r="I66" s="8">
        <f t="shared" si="16"/>
        <v>3100</v>
      </c>
    </row>
    <row r="67" spans="1:9" ht="25.5" x14ac:dyDescent="0.25">
      <c r="A67" s="107">
        <v>42</v>
      </c>
      <c r="B67" s="108"/>
      <c r="C67" s="109"/>
      <c r="D67" s="66" t="s">
        <v>35</v>
      </c>
      <c r="E67" s="8">
        <v>12468</v>
      </c>
      <c r="F67" s="9">
        <v>6670</v>
      </c>
      <c r="G67" s="9">
        <v>3100</v>
      </c>
      <c r="H67" s="9">
        <v>3100</v>
      </c>
      <c r="I67" s="9">
        <v>3100</v>
      </c>
    </row>
    <row r="68" spans="1:9" ht="22.5" x14ac:dyDescent="0.25">
      <c r="A68" s="110" t="s">
        <v>101</v>
      </c>
      <c r="B68" s="111"/>
      <c r="C68" s="112"/>
      <c r="D68" s="78" t="s">
        <v>102</v>
      </c>
      <c r="E68" s="74">
        <f>E69</f>
        <v>0</v>
      </c>
      <c r="F68" s="74">
        <f t="shared" ref="F68:I68" si="17">F69</f>
        <v>3960</v>
      </c>
      <c r="G68" s="74">
        <f t="shared" si="17"/>
        <v>4500</v>
      </c>
      <c r="H68" s="74">
        <f t="shared" si="17"/>
        <v>4500</v>
      </c>
      <c r="I68" s="74">
        <f t="shared" si="17"/>
        <v>4500</v>
      </c>
    </row>
    <row r="69" spans="1:9" ht="25.5" x14ac:dyDescent="0.25">
      <c r="A69" s="113">
        <v>4</v>
      </c>
      <c r="B69" s="114"/>
      <c r="C69" s="115"/>
      <c r="D69" s="66" t="s">
        <v>12</v>
      </c>
      <c r="E69" s="8">
        <f>E70</f>
        <v>0</v>
      </c>
      <c r="F69" s="8">
        <f t="shared" ref="F69:I69" si="18">F70</f>
        <v>3960</v>
      </c>
      <c r="G69" s="8">
        <f t="shared" si="18"/>
        <v>4500</v>
      </c>
      <c r="H69" s="8">
        <f t="shared" si="18"/>
        <v>4500</v>
      </c>
      <c r="I69" s="8">
        <f t="shared" si="18"/>
        <v>4500</v>
      </c>
    </row>
    <row r="70" spans="1:9" ht="25.5" x14ac:dyDescent="0.25">
      <c r="A70" s="107">
        <v>42</v>
      </c>
      <c r="B70" s="108"/>
      <c r="C70" s="109"/>
      <c r="D70" s="66" t="s">
        <v>35</v>
      </c>
      <c r="E70" s="8">
        <v>0</v>
      </c>
      <c r="F70" s="9">
        <v>3960</v>
      </c>
      <c r="G70" s="9">
        <v>4500</v>
      </c>
      <c r="H70" s="9">
        <v>4500</v>
      </c>
      <c r="I70" s="10">
        <v>4500</v>
      </c>
    </row>
    <row r="71" spans="1:9" x14ac:dyDescent="0.25">
      <c r="A71" s="110" t="s">
        <v>103</v>
      </c>
      <c r="B71" s="111"/>
      <c r="C71" s="112"/>
      <c r="D71" s="78" t="s">
        <v>104</v>
      </c>
      <c r="E71" s="74">
        <f>E72</f>
        <v>1266</v>
      </c>
      <c r="F71" s="74">
        <f t="shared" ref="F71:I71" si="19">F72</f>
        <v>1200</v>
      </c>
      <c r="G71" s="74">
        <f t="shared" si="19"/>
        <v>1800</v>
      </c>
      <c r="H71" s="74">
        <f t="shared" si="19"/>
        <v>2000</v>
      </c>
      <c r="I71" s="74">
        <f t="shared" si="19"/>
        <v>2000</v>
      </c>
    </row>
    <row r="72" spans="1:9" ht="25.5" x14ac:dyDescent="0.25">
      <c r="A72" s="113">
        <v>4</v>
      </c>
      <c r="B72" s="114"/>
      <c r="C72" s="115"/>
      <c r="D72" s="66" t="s">
        <v>12</v>
      </c>
      <c r="E72" s="8">
        <f>E73</f>
        <v>1266</v>
      </c>
      <c r="F72" s="8">
        <f t="shared" ref="F72:I72" si="20">F73</f>
        <v>1200</v>
      </c>
      <c r="G72" s="8">
        <f t="shared" si="20"/>
        <v>1800</v>
      </c>
      <c r="H72" s="8">
        <f t="shared" si="20"/>
        <v>2000</v>
      </c>
      <c r="I72" s="8">
        <f t="shared" si="20"/>
        <v>2000</v>
      </c>
    </row>
    <row r="73" spans="1:9" ht="25.5" x14ac:dyDescent="0.25">
      <c r="A73" s="107">
        <v>42</v>
      </c>
      <c r="B73" s="108"/>
      <c r="C73" s="109"/>
      <c r="D73" s="66" t="s">
        <v>35</v>
      </c>
      <c r="E73" s="8">
        <v>1266</v>
      </c>
      <c r="F73" s="9">
        <v>1200</v>
      </c>
      <c r="G73" s="9">
        <v>1800</v>
      </c>
      <c r="H73" s="9">
        <v>2000</v>
      </c>
      <c r="I73" s="9">
        <v>2000</v>
      </c>
    </row>
    <row r="74" spans="1:9" ht="22.5" x14ac:dyDescent="0.25">
      <c r="A74" s="110" t="s">
        <v>107</v>
      </c>
      <c r="B74" s="111"/>
      <c r="C74" s="112"/>
      <c r="D74" s="78" t="s">
        <v>108</v>
      </c>
      <c r="E74" s="74">
        <f>E75</f>
        <v>567</v>
      </c>
      <c r="F74" s="74">
        <f t="shared" ref="F74:I74" si="21">F75</f>
        <v>2400</v>
      </c>
      <c r="G74" s="74">
        <f t="shared" si="21"/>
        <v>5000</v>
      </c>
      <c r="H74" s="74">
        <f t="shared" si="21"/>
        <v>4000</v>
      </c>
      <c r="I74" s="74">
        <f t="shared" si="21"/>
        <v>4000</v>
      </c>
    </row>
    <row r="75" spans="1:9" ht="25.5" x14ac:dyDescent="0.25">
      <c r="A75" s="113">
        <v>4</v>
      </c>
      <c r="B75" s="114"/>
      <c r="C75" s="115"/>
      <c r="D75" s="66" t="s">
        <v>12</v>
      </c>
      <c r="E75" s="8">
        <f>E76</f>
        <v>567</v>
      </c>
      <c r="F75" s="8">
        <f t="shared" ref="F75:I75" si="22">F76</f>
        <v>2400</v>
      </c>
      <c r="G75" s="8">
        <f t="shared" si="22"/>
        <v>5000</v>
      </c>
      <c r="H75" s="8">
        <f t="shared" si="22"/>
        <v>4000</v>
      </c>
      <c r="I75" s="8">
        <f t="shared" si="22"/>
        <v>4000</v>
      </c>
    </row>
    <row r="76" spans="1:9" ht="25.5" x14ac:dyDescent="0.25">
      <c r="A76" s="107">
        <v>42</v>
      </c>
      <c r="B76" s="108"/>
      <c r="C76" s="109"/>
      <c r="D76" s="66" t="s">
        <v>35</v>
      </c>
      <c r="E76" s="8">
        <v>567</v>
      </c>
      <c r="F76" s="9">
        <v>2400</v>
      </c>
      <c r="G76" s="9">
        <v>5000</v>
      </c>
      <c r="H76" s="9">
        <v>4000</v>
      </c>
      <c r="I76" s="10">
        <v>4000</v>
      </c>
    </row>
    <row r="77" spans="1:9" x14ac:dyDescent="0.25">
      <c r="A77" s="110" t="s">
        <v>109</v>
      </c>
      <c r="B77" s="111"/>
      <c r="C77" s="112"/>
      <c r="D77" s="78" t="s">
        <v>110</v>
      </c>
      <c r="E77" s="74">
        <f>E78</f>
        <v>11674</v>
      </c>
      <c r="F77" s="74">
        <f t="shared" ref="F77:I77" si="23">F78</f>
        <v>141000</v>
      </c>
      <c r="G77" s="74">
        <f t="shared" si="23"/>
        <v>5500</v>
      </c>
      <c r="H77" s="74">
        <f t="shared" si="23"/>
        <v>1200</v>
      </c>
      <c r="I77" s="74">
        <f t="shared" si="23"/>
        <v>1500</v>
      </c>
    </row>
    <row r="78" spans="1:9" ht="25.5" x14ac:dyDescent="0.25">
      <c r="A78" s="113">
        <v>4</v>
      </c>
      <c r="B78" s="114"/>
      <c r="C78" s="115"/>
      <c r="D78" s="66" t="s">
        <v>12</v>
      </c>
      <c r="E78" s="8">
        <f>SUM(E79:E81)</f>
        <v>11674</v>
      </c>
      <c r="F78" s="8">
        <f t="shared" ref="F78:I78" si="24">SUM(F79:F81)</f>
        <v>141000</v>
      </c>
      <c r="G78" s="8">
        <f t="shared" si="24"/>
        <v>5500</v>
      </c>
      <c r="H78" s="8">
        <f t="shared" si="24"/>
        <v>1200</v>
      </c>
      <c r="I78" s="8">
        <f t="shared" si="24"/>
        <v>1500</v>
      </c>
    </row>
    <row r="79" spans="1:9" ht="25.5" x14ac:dyDescent="0.25">
      <c r="A79" s="64">
        <v>41</v>
      </c>
      <c r="B79" s="65"/>
      <c r="C79" s="66"/>
      <c r="D79" s="66" t="s">
        <v>13</v>
      </c>
      <c r="E79" s="8">
        <v>0</v>
      </c>
      <c r="F79" s="9">
        <v>60000</v>
      </c>
      <c r="G79" s="9">
        <v>0</v>
      </c>
      <c r="H79" s="9">
        <v>0</v>
      </c>
      <c r="I79" s="10">
        <v>0</v>
      </c>
    </row>
    <row r="80" spans="1:9" ht="25.5" x14ac:dyDescent="0.25">
      <c r="A80" s="107">
        <v>42</v>
      </c>
      <c r="B80" s="108"/>
      <c r="C80" s="109"/>
      <c r="D80" s="66" t="s">
        <v>35</v>
      </c>
      <c r="E80" s="8">
        <v>857</v>
      </c>
      <c r="F80" s="9">
        <v>81000</v>
      </c>
      <c r="G80" s="9">
        <v>5500</v>
      </c>
      <c r="H80" s="9">
        <v>1200</v>
      </c>
      <c r="I80" s="10">
        <v>1500</v>
      </c>
    </row>
    <row r="81" spans="1:9" ht="25.5" x14ac:dyDescent="0.25">
      <c r="A81" s="107">
        <v>45</v>
      </c>
      <c r="B81" s="108"/>
      <c r="C81" s="109"/>
      <c r="D81" s="66" t="s">
        <v>129</v>
      </c>
      <c r="E81" s="8">
        <v>10817</v>
      </c>
      <c r="F81" s="9">
        <v>0</v>
      </c>
      <c r="G81" s="9">
        <v>0</v>
      </c>
      <c r="H81" s="9">
        <v>0</v>
      </c>
      <c r="I81" s="10">
        <v>0</v>
      </c>
    </row>
    <row r="82" spans="1:9" x14ac:dyDescent="0.25">
      <c r="A82" s="110" t="s">
        <v>111</v>
      </c>
      <c r="B82" s="111"/>
      <c r="C82" s="112"/>
      <c r="D82" s="78" t="s">
        <v>112</v>
      </c>
      <c r="E82" s="74">
        <f>E83</f>
        <v>61636</v>
      </c>
      <c r="F82" s="74">
        <f t="shared" ref="F82:I82" si="25">F83</f>
        <v>5515700</v>
      </c>
      <c r="G82" s="74">
        <f t="shared" si="25"/>
        <v>3300</v>
      </c>
      <c r="H82" s="74">
        <f t="shared" si="25"/>
        <v>5000</v>
      </c>
      <c r="I82" s="74">
        <f t="shared" si="25"/>
        <v>5000</v>
      </c>
    </row>
    <row r="83" spans="1:9" ht="25.5" x14ac:dyDescent="0.25">
      <c r="A83" s="113">
        <v>4</v>
      </c>
      <c r="B83" s="114"/>
      <c r="C83" s="115"/>
      <c r="D83" s="66" t="s">
        <v>12</v>
      </c>
      <c r="E83" s="8">
        <f>SUM(E84:E86)</f>
        <v>61636</v>
      </c>
      <c r="F83" s="8">
        <f t="shared" ref="F83" si="26">SUM(F84:F86)</f>
        <v>5515700</v>
      </c>
      <c r="G83" s="8">
        <f t="shared" ref="G83" si="27">SUM(G84:G86)</f>
        <v>3300</v>
      </c>
      <c r="H83" s="8">
        <f t="shared" ref="H83" si="28">SUM(H84:H86)</f>
        <v>5000</v>
      </c>
      <c r="I83" s="8">
        <f t="shared" ref="I83" si="29">SUM(I84:I86)</f>
        <v>5000</v>
      </c>
    </row>
    <row r="84" spans="1:9" ht="21.75" customHeight="1" x14ac:dyDescent="0.25">
      <c r="A84" s="64">
        <v>41</v>
      </c>
      <c r="B84" s="65"/>
      <c r="C84" s="66"/>
      <c r="D84" s="66" t="s">
        <v>13</v>
      </c>
      <c r="E84" s="8">
        <v>0</v>
      </c>
      <c r="F84" s="9">
        <v>3000000</v>
      </c>
      <c r="G84" s="9">
        <v>0</v>
      </c>
      <c r="H84" s="9">
        <v>0</v>
      </c>
      <c r="I84" s="10">
        <v>0</v>
      </c>
    </row>
    <row r="85" spans="1:9" ht="25.5" x14ac:dyDescent="0.25">
      <c r="A85" s="107">
        <v>42</v>
      </c>
      <c r="B85" s="108"/>
      <c r="C85" s="109"/>
      <c r="D85" s="66" t="s">
        <v>35</v>
      </c>
      <c r="E85" s="8">
        <v>338</v>
      </c>
      <c r="F85" s="9">
        <v>2515700</v>
      </c>
      <c r="G85" s="9">
        <v>3300</v>
      </c>
      <c r="H85" s="9">
        <v>5000</v>
      </c>
      <c r="I85" s="10">
        <v>5000</v>
      </c>
    </row>
    <row r="86" spans="1:9" ht="25.5" x14ac:dyDescent="0.25">
      <c r="A86" s="107">
        <v>45</v>
      </c>
      <c r="B86" s="108"/>
      <c r="C86" s="109"/>
      <c r="D86" s="66" t="s">
        <v>129</v>
      </c>
      <c r="E86" s="8">
        <v>61298</v>
      </c>
      <c r="F86" s="9">
        <v>0</v>
      </c>
      <c r="G86" s="9">
        <v>0</v>
      </c>
      <c r="H86" s="9">
        <v>0</v>
      </c>
      <c r="I86" s="10">
        <v>0</v>
      </c>
    </row>
    <row r="87" spans="1:9" x14ac:dyDescent="0.25">
      <c r="A87" s="110" t="s">
        <v>113</v>
      </c>
      <c r="B87" s="111"/>
      <c r="C87" s="112"/>
      <c r="D87" s="78" t="s">
        <v>123</v>
      </c>
      <c r="E87" s="74">
        <f>E88</f>
        <v>8192</v>
      </c>
      <c r="F87" s="74">
        <f t="shared" ref="F87:I87" si="30">F88</f>
        <v>17300</v>
      </c>
      <c r="G87" s="74">
        <f t="shared" si="30"/>
        <v>3600</v>
      </c>
      <c r="H87" s="74">
        <f t="shared" si="30"/>
        <v>1000</v>
      </c>
      <c r="I87" s="74">
        <f t="shared" si="30"/>
        <v>1000</v>
      </c>
    </row>
    <row r="88" spans="1:9" ht="25.5" x14ac:dyDescent="0.25">
      <c r="A88" s="113">
        <v>4</v>
      </c>
      <c r="B88" s="114"/>
      <c r="C88" s="115"/>
      <c r="D88" s="66" t="s">
        <v>12</v>
      </c>
      <c r="E88" s="8">
        <f>E89</f>
        <v>8192</v>
      </c>
      <c r="F88" s="8">
        <f t="shared" ref="F88:I88" si="31">F89</f>
        <v>17300</v>
      </c>
      <c r="G88" s="8">
        <f t="shared" si="31"/>
        <v>3600</v>
      </c>
      <c r="H88" s="8">
        <f t="shared" si="31"/>
        <v>1000</v>
      </c>
      <c r="I88" s="8">
        <f t="shared" si="31"/>
        <v>1000</v>
      </c>
    </row>
    <row r="89" spans="1:9" ht="25.5" x14ac:dyDescent="0.25">
      <c r="A89" s="107">
        <v>42</v>
      </c>
      <c r="B89" s="108"/>
      <c r="C89" s="109"/>
      <c r="D89" s="66" t="s">
        <v>35</v>
      </c>
      <c r="E89" s="8">
        <v>8192</v>
      </c>
      <c r="F89" s="9">
        <v>17300</v>
      </c>
      <c r="G89" s="9">
        <v>3600</v>
      </c>
      <c r="H89" s="9">
        <v>1000</v>
      </c>
      <c r="I89" s="9">
        <v>1000</v>
      </c>
    </row>
    <row r="90" spans="1:9" ht="38.25" x14ac:dyDescent="0.25">
      <c r="A90" s="116" t="s">
        <v>121</v>
      </c>
      <c r="B90" s="117"/>
      <c r="C90" s="118"/>
      <c r="D90" s="62" t="s">
        <v>122</v>
      </c>
      <c r="E90" s="8"/>
      <c r="F90" s="9"/>
      <c r="G90" s="9"/>
      <c r="H90" s="9"/>
      <c r="I90" s="9"/>
    </row>
    <row r="91" spans="1:9" x14ac:dyDescent="0.25">
      <c r="A91" s="110" t="s">
        <v>99</v>
      </c>
      <c r="B91" s="111"/>
      <c r="C91" s="112"/>
      <c r="D91" s="81" t="s">
        <v>100</v>
      </c>
      <c r="E91" s="74">
        <f>E92</f>
        <v>1597</v>
      </c>
      <c r="F91" s="74">
        <f t="shared" ref="F91:I91" si="32">F92</f>
        <v>2217060</v>
      </c>
      <c r="G91" s="74">
        <f t="shared" si="32"/>
        <v>4912600</v>
      </c>
      <c r="H91" s="74">
        <f t="shared" si="32"/>
        <v>4986300</v>
      </c>
      <c r="I91" s="74">
        <f t="shared" si="32"/>
        <v>5061100</v>
      </c>
    </row>
    <row r="92" spans="1:9" x14ac:dyDescent="0.25">
      <c r="A92" s="113">
        <v>3</v>
      </c>
      <c r="B92" s="114"/>
      <c r="C92" s="115"/>
      <c r="D92" s="66" t="s">
        <v>10</v>
      </c>
      <c r="E92" s="8">
        <f>E93</f>
        <v>1597</v>
      </c>
      <c r="F92" s="8">
        <f t="shared" ref="F92:I92" si="33">F93</f>
        <v>2217060</v>
      </c>
      <c r="G92" s="8">
        <f t="shared" si="33"/>
        <v>4912600</v>
      </c>
      <c r="H92" s="8">
        <f t="shared" si="33"/>
        <v>4986300</v>
      </c>
      <c r="I92" s="8">
        <f t="shared" si="33"/>
        <v>5061100</v>
      </c>
    </row>
    <row r="93" spans="1:9" x14ac:dyDescent="0.25">
      <c r="A93" s="107">
        <v>32</v>
      </c>
      <c r="B93" s="108"/>
      <c r="C93" s="109"/>
      <c r="D93" s="66" t="s">
        <v>26</v>
      </c>
      <c r="E93" s="8">
        <v>1597</v>
      </c>
      <c r="F93" s="9">
        <v>2217060</v>
      </c>
      <c r="G93" s="9">
        <v>4912600</v>
      </c>
      <c r="H93" s="9">
        <v>4986300</v>
      </c>
      <c r="I93" s="10">
        <v>5061100</v>
      </c>
    </row>
    <row r="94" spans="1:9" x14ac:dyDescent="0.25">
      <c r="A94" s="110" t="s">
        <v>113</v>
      </c>
      <c r="B94" s="111"/>
      <c r="C94" s="112"/>
      <c r="D94" s="63" t="s">
        <v>123</v>
      </c>
      <c r="E94" s="74">
        <f>E95</f>
        <v>1144</v>
      </c>
      <c r="F94" s="74">
        <f t="shared" ref="F94:I94" si="34">F95</f>
        <v>800</v>
      </c>
      <c r="G94" s="74">
        <f t="shared" si="34"/>
        <v>6500</v>
      </c>
      <c r="H94" s="74">
        <f t="shared" si="34"/>
        <v>4300</v>
      </c>
      <c r="I94" s="74">
        <f t="shared" si="34"/>
        <v>5400</v>
      </c>
    </row>
    <row r="95" spans="1:9" x14ac:dyDescent="0.25">
      <c r="A95" s="113">
        <v>3</v>
      </c>
      <c r="B95" s="114"/>
      <c r="C95" s="115"/>
      <c r="D95" s="66" t="s">
        <v>10</v>
      </c>
      <c r="E95" s="8">
        <f>E96</f>
        <v>1144</v>
      </c>
      <c r="F95" s="8">
        <f t="shared" ref="F95:I95" si="35">F96</f>
        <v>800</v>
      </c>
      <c r="G95" s="8">
        <f t="shared" si="35"/>
        <v>6500</v>
      </c>
      <c r="H95" s="8">
        <f t="shared" si="35"/>
        <v>4300</v>
      </c>
      <c r="I95" s="8">
        <f t="shared" si="35"/>
        <v>5400</v>
      </c>
    </row>
    <row r="96" spans="1:9" x14ac:dyDescent="0.25">
      <c r="A96" s="107">
        <v>32</v>
      </c>
      <c r="B96" s="108"/>
      <c r="C96" s="109"/>
      <c r="D96" s="66" t="s">
        <v>26</v>
      </c>
      <c r="E96" s="8">
        <v>1144</v>
      </c>
      <c r="F96" s="9">
        <v>800</v>
      </c>
      <c r="G96" s="9">
        <v>6500</v>
      </c>
      <c r="H96" s="9">
        <v>4300</v>
      </c>
      <c r="I96" s="9">
        <v>5400</v>
      </c>
    </row>
    <row r="97" spans="1:9" ht="25.5" x14ac:dyDescent="0.25">
      <c r="A97" s="116" t="s">
        <v>130</v>
      </c>
      <c r="B97" s="117"/>
      <c r="C97" s="118"/>
      <c r="D97" s="62" t="s">
        <v>131</v>
      </c>
      <c r="E97" s="8"/>
      <c r="F97" s="9"/>
      <c r="G97" s="9"/>
      <c r="H97" s="9"/>
      <c r="I97" s="9"/>
    </row>
    <row r="98" spans="1:9" x14ac:dyDescent="0.25">
      <c r="A98" s="110" t="s">
        <v>99</v>
      </c>
      <c r="B98" s="111"/>
      <c r="C98" s="112"/>
      <c r="D98" s="81" t="s">
        <v>100</v>
      </c>
      <c r="E98" s="74">
        <f>E99</f>
        <v>0</v>
      </c>
      <c r="F98" s="74">
        <f t="shared" ref="F98:F99" si="36">F99</f>
        <v>20</v>
      </c>
      <c r="G98" s="74">
        <f t="shared" ref="G98:G99" si="37">G99</f>
        <v>100</v>
      </c>
      <c r="H98" s="74">
        <f t="shared" ref="H98:H99" si="38">H99</f>
        <v>100</v>
      </c>
      <c r="I98" s="74">
        <f t="shared" ref="I98:I99" si="39">I99</f>
        <v>100</v>
      </c>
    </row>
    <row r="99" spans="1:9" x14ac:dyDescent="0.25">
      <c r="A99" s="113">
        <v>3</v>
      </c>
      <c r="B99" s="114"/>
      <c r="C99" s="115"/>
      <c r="D99" s="66" t="s">
        <v>10</v>
      </c>
      <c r="E99" s="8">
        <f>E100</f>
        <v>0</v>
      </c>
      <c r="F99" s="8">
        <f t="shared" si="36"/>
        <v>20</v>
      </c>
      <c r="G99" s="8">
        <f t="shared" si="37"/>
        <v>100</v>
      </c>
      <c r="H99" s="8">
        <f t="shared" si="38"/>
        <v>100</v>
      </c>
      <c r="I99" s="8">
        <f t="shared" si="39"/>
        <v>100</v>
      </c>
    </row>
    <row r="100" spans="1:9" x14ac:dyDescent="0.25">
      <c r="A100" s="107">
        <v>38</v>
      </c>
      <c r="B100" s="108"/>
      <c r="C100" s="109"/>
      <c r="D100" s="66" t="s">
        <v>96</v>
      </c>
      <c r="E100" s="8">
        <v>0</v>
      </c>
      <c r="F100" s="9">
        <v>20</v>
      </c>
      <c r="G100" s="9">
        <v>100</v>
      </c>
      <c r="H100" s="9">
        <v>100</v>
      </c>
      <c r="I100" s="10">
        <v>100</v>
      </c>
    </row>
    <row r="101" spans="1:9" x14ac:dyDescent="0.25">
      <c r="A101" s="110" t="s">
        <v>109</v>
      </c>
      <c r="B101" s="111"/>
      <c r="C101" s="112"/>
      <c r="D101" s="63" t="s">
        <v>123</v>
      </c>
      <c r="E101" s="74">
        <f>E102</f>
        <v>0</v>
      </c>
      <c r="F101" s="74">
        <f t="shared" ref="F101:F102" si="40">F102</f>
        <v>70</v>
      </c>
      <c r="G101" s="74">
        <f t="shared" ref="G101:G102" si="41">G102</f>
        <v>200</v>
      </c>
      <c r="H101" s="74">
        <f t="shared" ref="H101:H102" si="42">H102</f>
        <v>200</v>
      </c>
      <c r="I101" s="74">
        <f t="shared" ref="I101:I102" si="43">I102</f>
        <v>200</v>
      </c>
    </row>
    <row r="102" spans="1:9" x14ac:dyDescent="0.25">
      <c r="A102" s="113">
        <v>3</v>
      </c>
      <c r="B102" s="114"/>
      <c r="C102" s="115"/>
      <c r="D102" s="66" t="s">
        <v>10</v>
      </c>
      <c r="E102" s="8">
        <f>E103</f>
        <v>0</v>
      </c>
      <c r="F102" s="8">
        <f t="shared" si="40"/>
        <v>70</v>
      </c>
      <c r="G102" s="8">
        <f t="shared" si="41"/>
        <v>200</v>
      </c>
      <c r="H102" s="8">
        <f t="shared" si="42"/>
        <v>200</v>
      </c>
      <c r="I102" s="8">
        <f t="shared" si="43"/>
        <v>200</v>
      </c>
    </row>
    <row r="103" spans="1:9" x14ac:dyDescent="0.25">
      <c r="A103" s="107">
        <v>38</v>
      </c>
      <c r="B103" s="108"/>
      <c r="C103" s="109"/>
      <c r="D103" s="66" t="s">
        <v>96</v>
      </c>
      <c r="E103" s="8">
        <v>0</v>
      </c>
      <c r="F103" s="9">
        <v>70</v>
      </c>
      <c r="G103" s="9">
        <v>200</v>
      </c>
      <c r="H103" s="9">
        <v>200</v>
      </c>
      <c r="I103" s="9">
        <v>200</v>
      </c>
    </row>
  </sheetData>
  <mergeCells count="90">
    <mergeCell ref="A8:C8"/>
    <mergeCell ref="A10:C10"/>
    <mergeCell ref="A15:C15"/>
    <mergeCell ref="A18:C18"/>
    <mergeCell ref="A11:C11"/>
    <mergeCell ref="A12:C12"/>
    <mergeCell ref="A13:C13"/>
    <mergeCell ref="A14:C14"/>
    <mergeCell ref="A16:C16"/>
    <mergeCell ref="A6:C6"/>
    <mergeCell ref="A7:C7"/>
    <mergeCell ref="A1:I1"/>
    <mergeCell ref="A3:I3"/>
    <mergeCell ref="A5:C5"/>
    <mergeCell ref="A19:C19"/>
    <mergeCell ref="A20:C20"/>
    <mergeCell ref="A21:C21"/>
    <mergeCell ref="A22:C22"/>
    <mergeCell ref="A23:C23"/>
    <mergeCell ref="A34:C34"/>
    <mergeCell ref="A35:C35"/>
    <mergeCell ref="A36:C36"/>
    <mergeCell ref="A24:C24"/>
    <mergeCell ref="A25:C25"/>
    <mergeCell ref="A26:C26"/>
    <mergeCell ref="A27:C27"/>
    <mergeCell ref="A28:C28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62:C62"/>
    <mergeCell ref="A57:C57"/>
    <mergeCell ref="A58:C58"/>
    <mergeCell ref="A59:C59"/>
    <mergeCell ref="A60:C60"/>
    <mergeCell ref="A61:C61"/>
    <mergeCell ref="A71:C71"/>
    <mergeCell ref="A72:C72"/>
    <mergeCell ref="A63:C63"/>
    <mergeCell ref="A64:C64"/>
    <mergeCell ref="A65:C65"/>
    <mergeCell ref="A66:C66"/>
    <mergeCell ref="A67:C67"/>
    <mergeCell ref="A97:C97"/>
    <mergeCell ref="A95:C95"/>
    <mergeCell ref="A96:C96"/>
    <mergeCell ref="A89:C89"/>
    <mergeCell ref="A87:C87"/>
    <mergeCell ref="A88:C88"/>
    <mergeCell ref="A94:C94"/>
    <mergeCell ref="A80:C80"/>
    <mergeCell ref="A83:C83"/>
    <mergeCell ref="A85:C85"/>
    <mergeCell ref="A86:C86"/>
    <mergeCell ref="A81:C81"/>
    <mergeCell ref="A82:C82"/>
    <mergeCell ref="A17:C17"/>
    <mergeCell ref="A90:C90"/>
    <mergeCell ref="A91:C91"/>
    <mergeCell ref="A92:C92"/>
    <mergeCell ref="A93:C93"/>
    <mergeCell ref="A29:C29"/>
    <mergeCell ref="A37:C37"/>
    <mergeCell ref="A78:C78"/>
    <mergeCell ref="A73:C73"/>
    <mergeCell ref="A74:C74"/>
    <mergeCell ref="A75:C75"/>
    <mergeCell ref="A76:C76"/>
    <mergeCell ref="A77:C77"/>
    <mergeCell ref="A68:C68"/>
    <mergeCell ref="A69:C69"/>
    <mergeCell ref="A70:C70"/>
    <mergeCell ref="A103:C103"/>
    <mergeCell ref="A98:C98"/>
    <mergeCell ref="A99:C99"/>
    <mergeCell ref="A100:C100"/>
    <mergeCell ref="A101:C101"/>
    <mergeCell ref="A102:C10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4294967293" r:id="rId1"/>
  <rowBreaks count="2" manualBreakCount="2">
    <brk id="41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  <vt:lpstr>'POSEBNI DIO'!Podrucje_ispisa</vt:lpstr>
      <vt:lpstr>'Prihodi i rashodi po izvorima'!Podrucje_ispisa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</cp:lastModifiedBy>
  <cp:lastPrinted>2023-10-31T11:14:15Z</cp:lastPrinted>
  <dcterms:created xsi:type="dcterms:W3CDTF">2022-08-12T12:51:27Z</dcterms:created>
  <dcterms:modified xsi:type="dcterms:W3CDTF">2023-10-31T13:51:02Z</dcterms:modified>
</cp:coreProperties>
</file>