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\Desktop\ŠO 30.12.21\"/>
    </mc:Choice>
  </mc:AlternateContent>
  <bookViews>
    <workbookView xWindow="240" yWindow="30" windowWidth="13395" windowHeight="4935"/>
  </bookViews>
  <sheets>
    <sheet name="I. rebalans 2016" sheetId="1" r:id="rId1"/>
  </sheets>
  <definedNames>
    <definedName name="_xlnm.Print_Area" localSheetId="0">'I. rebalans 2016'!$A$1:$M$192</definedName>
    <definedName name="_xlnm.Print_Titles" localSheetId="0">'I. rebalans 2016'!$6:$6</definedName>
  </definedNames>
  <calcPr calcId="152511"/>
</workbook>
</file>

<file path=xl/calcChain.xml><?xml version="1.0" encoding="utf-8"?>
<calcChain xmlns="http://schemas.openxmlformats.org/spreadsheetml/2006/main">
  <c r="J59" i="1" l="1"/>
  <c r="J149" i="1"/>
  <c r="G149" i="1"/>
  <c r="L178" i="1" l="1"/>
  <c r="K178" i="1"/>
  <c r="M178" i="1" l="1"/>
  <c r="D55" i="1"/>
  <c r="J55" i="1"/>
  <c r="I55" i="1"/>
  <c r="H55" i="1"/>
  <c r="G55" i="1"/>
  <c r="F55" i="1"/>
  <c r="E55" i="1"/>
  <c r="J54" i="1"/>
  <c r="I54" i="1"/>
  <c r="H54" i="1"/>
  <c r="G54" i="1"/>
  <c r="F54" i="1"/>
  <c r="E54" i="1"/>
  <c r="D54" i="1"/>
  <c r="L56" i="1"/>
  <c r="K56" i="1"/>
  <c r="K54" i="1" l="1"/>
  <c r="M56" i="1"/>
  <c r="L54" i="1"/>
  <c r="M54" i="1" s="1"/>
  <c r="D13" i="1"/>
  <c r="J13" i="1"/>
  <c r="I13" i="1"/>
  <c r="H13" i="1"/>
  <c r="G13" i="1"/>
  <c r="F13" i="1"/>
  <c r="E13" i="1"/>
  <c r="J12" i="1"/>
  <c r="I12" i="1"/>
  <c r="H12" i="1"/>
  <c r="G12" i="1"/>
  <c r="F12" i="1"/>
  <c r="E12" i="1"/>
  <c r="D12" i="1"/>
  <c r="D43" i="1"/>
  <c r="J43" i="1"/>
  <c r="I43" i="1"/>
  <c r="H43" i="1"/>
  <c r="G43" i="1"/>
  <c r="F43" i="1"/>
  <c r="E43" i="1"/>
  <c r="J42" i="1"/>
  <c r="I42" i="1"/>
  <c r="H42" i="1"/>
  <c r="G42" i="1"/>
  <c r="F42" i="1"/>
  <c r="E42" i="1"/>
  <c r="D42" i="1"/>
  <c r="L44" i="1"/>
  <c r="K44" i="1"/>
  <c r="D155" i="1"/>
  <c r="D149" i="1" s="1"/>
  <c r="J155" i="1"/>
  <c r="I155" i="1"/>
  <c r="I149" i="1" s="1"/>
  <c r="H155" i="1"/>
  <c r="H149" i="1" s="1"/>
  <c r="G155" i="1"/>
  <c r="F155" i="1"/>
  <c r="F149" i="1" s="1"/>
  <c r="E155" i="1"/>
  <c r="J154" i="1"/>
  <c r="I154" i="1"/>
  <c r="H154" i="1"/>
  <c r="G154" i="1"/>
  <c r="F154" i="1"/>
  <c r="E154" i="1"/>
  <c r="D154" i="1"/>
  <c r="L160" i="1"/>
  <c r="K160" i="1"/>
  <c r="K162" i="1"/>
  <c r="L162" i="1"/>
  <c r="L164" i="1"/>
  <c r="K164" i="1"/>
  <c r="K155" i="1"/>
  <c r="M164" i="1" l="1"/>
  <c r="M160" i="1"/>
  <c r="M44" i="1"/>
  <c r="M162" i="1"/>
  <c r="K166" i="1" l="1"/>
  <c r="L166" i="1"/>
  <c r="M166" i="1" l="1"/>
  <c r="L174" i="1"/>
  <c r="K174" i="1"/>
  <c r="J173" i="1"/>
  <c r="I173" i="1"/>
  <c r="H173" i="1"/>
  <c r="G173" i="1"/>
  <c r="F173" i="1"/>
  <c r="E173" i="1"/>
  <c r="D173" i="1"/>
  <c r="J172" i="1"/>
  <c r="I172" i="1"/>
  <c r="H172" i="1"/>
  <c r="G172" i="1"/>
  <c r="F172" i="1"/>
  <c r="E172" i="1"/>
  <c r="D172" i="1"/>
  <c r="L172" i="1" l="1"/>
  <c r="M174" i="1"/>
  <c r="K172" i="1"/>
  <c r="M172" i="1" l="1"/>
  <c r="D151" i="1"/>
  <c r="J151" i="1"/>
  <c r="I151" i="1"/>
  <c r="H151" i="1"/>
  <c r="G151" i="1"/>
  <c r="F151" i="1"/>
  <c r="E151" i="1"/>
  <c r="J150" i="1"/>
  <c r="I150" i="1"/>
  <c r="H150" i="1"/>
  <c r="G150" i="1"/>
  <c r="F150" i="1"/>
  <c r="E150" i="1"/>
  <c r="D150" i="1"/>
  <c r="L152" i="1"/>
  <c r="K152" i="1"/>
  <c r="D145" i="1"/>
  <c r="J145" i="1"/>
  <c r="I145" i="1"/>
  <c r="H145" i="1"/>
  <c r="G145" i="1"/>
  <c r="F145" i="1"/>
  <c r="E145" i="1"/>
  <c r="J144" i="1"/>
  <c r="I144" i="1"/>
  <c r="H144" i="1"/>
  <c r="G144" i="1"/>
  <c r="F144" i="1"/>
  <c r="E144" i="1"/>
  <c r="D144" i="1"/>
  <c r="D121" i="1"/>
  <c r="J121" i="1"/>
  <c r="I121" i="1"/>
  <c r="H121" i="1"/>
  <c r="G121" i="1"/>
  <c r="F121" i="1"/>
  <c r="E121" i="1"/>
  <c r="J120" i="1"/>
  <c r="I120" i="1"/>
  <c r="H120" i="1"/>
  <c r="G120" i="1"/>
  <c r="F120" i="1"/>
  <c r="E120" i="1"/>
  <c r="D120" i="1"/>
  <c r="D117" i="1"/>
  <c r="J117" i="1"/>
  <c r="I117" i="1"/>
  <c r="H117" i="1"/>
  <c r="G117" i="1"/>
  <c r="F117" i="1"/>
  <c r="E117" i="1"/>
  <c r="J116" i="1"/>
  <c r="I116" i="1"/>
  <c r="H116" i="1"/>
  <c r="G116" i="1"/>
  <c r="F116" i="1"/>
  <c r="E116" i="1"/>
  <c r="D116" i="1"/>
  <c r="L118" i="1"/>
  <c r="K118" i="1"/>
  <c r="D61" i="1"/>
  <c r="J61" i="1"/>
  <c r="I61" i="1"/>
  <c r="H61" i="1"/>
  <c r="G61" i="1"/>
  <c r="F61" i="1"/>
  <c r="E61" i="1"/>
  <c r="J60" i="1"/>
  <c r="I60" i="1"/>
  <c r="H60" i="1"/>
  <c r="G60" i="1"/>
  <c r="F60" i="1"/>
  <c r="E60" i="1"/>
  <c r="D60" i="1"/>
  <c r="L66" i="1"/>
  <c r="K66" i="1"/>
  <c r="K14" i="1"/>
  <c r="D19" i="1"/>
  <c r="J19" i="1"/>
  <c r="I19" i="1"/>
  <c r="H19" i="1"/>
  <c r="G19" i="1"/>
  <c r="F19" i="1"/>
  <c r="E19" i="1"/>
  <c r="J18" i="1"/>
  <c r="I18" i="1"/>
  <c r="H18" i="1"/>
  <c r="G18" i="1"/>
  <c r="F18" i="1"/>
  <c r="E18" i="1"/>
  <c r="D18" i="1"/>
  <c r="D23" i="1"/>
  <c r="J23" i="1"/>
  <c r="I23" i="1"/>
  <c r="H23" i="1"/>
  <c r="G23" i="1"/>
  <c r="F23" i="1"/>
  <c r="E23" i="1"/>
  <c r="J22" i="1"/>
  <c r="I22" i="1"/>
  <c r="H22" i="1"/>
  <c r="G22" i="1"/>
  <c r="F22" i="1"/>
  <c r="E22" i="1"/>
  <c r="D22" i="1"/>
  <c r="D29" i="1"/>
  <c r="J29" i="1"/>
  <c r="I29" i="1"/>
  <c r="H29" i="1"/>
  <c r="G29" i="1"/>
  <c r="F29" i="1"/>
  <c r="E29" i="1"/>
  <c r="J28" i="1"/>
  <c r="I28" i="1"/>
  <c r="H28" i="1"/>
  <c r="G28" i="1"/>
  <c r="F28" i="1"/>
  <c r="E28" i="1"/>
  <c r="D28" i="1"/>
  <c r="D35" i="1"/>
  <c r="J35" i="1"/>
  <c r="I35" i="1"/>
  <c r="H35" i="1"/>
  <c r="G35" i="1"/>
  <c r="F35" i="1"/>
  <c r="E35" i="1"/>
  <c r="J34" i="1"/>
  <c r="I34" i="1"/>
  <c r="H34" i="1"/>
  <c r="G34" i="1"/>
  <c r="F34" i="1"/>
  <c r="E34" i="1"/>
  <c r="D34" i="1"/>
  <c r="D49" i="1"/>
  <c r="J49" i="1"/>
  <c r="I49" i="1"/>
  <c r="H49" i="1"/>
  <c r="G49" i="1"/>
  <c r="F49" i="1"/>
  <c r="E49" i="1"/>
  <c r="J48" i="1"/>
  <c r="I48" i="1"/>
  <c r="H48" i="1"/>
  <c r="G48" i="1"/>
  <c r="F48" i="1"/>
  <c r="E48" i="1"/>
  <c r="D48" i="1"/>
  <c r="L32" i="1"/>
  <c r="K32" i="1"/>
  <c r="L30" i="1"/>
  <c r="K30" i="1"/>
  <c r="L24" i="1"/>
  <c r="K24" i="1"/>
  <c r="L26" i="1"/>
  <c r="K26" i="1"/>
  <c r="L20" i="1"/>
  <c r="K20" i="1"/>
  <c r="L14" i="1"/>
  <c r="L16" i="1"/>
  <c r="K16" i="1"/>
  <c r="H10" i="1" l="1"/>
  <c r="H11" i="1"/>
  <c r="K22" i="1"/>
  <c r="F11" i="1"/>
  <c r="D10" i="1"/>
  <c r="J10" i="1"/>
  <c r="E11" i="1"/>
  <c r="E10" i="1"/>
  <c r="F10" i="1"/>
  <c r="J11" i="1"/>
  <c r="L22" i="1"/>
  <c r="M22" i="1" s="1"/>
  <c r="M14" i="1"/>
  <c r="M66" i="1"/>
  <c r="M118" i="1"/>
  <c r="L144" i="1"/>
  <c r="L28" i="1"/>
  <c r="L150" i="1"/>
  <c r="M16" i="1"/>
  <c r="K144" i="1"/>
  <c r="L18" i="1"/>
  <c r="M32" i="1"/>
  <c r="L116" i="1"/>
  <c r="M152" i="1"/>
  <c r="D11" i="1"/>
  <c r="I11" i="1"/>
  <c r="M30" i="1"/>
  <c r="I10" i="1"/>
  <c r="G11" i="1"/>
  <c r="G10" i="1"/>
  <c r="K150" i="1"/>
  <c r="K116" i="1"/>
  <c r="M26" i="1"/>
  <c r="M24" i="1"/>
  <c r="L42" i="1"/>
  <c r="M20" i="1"/>
  <c r="K12" i="1"/>
  <c r="K18" i="1"/>
  <c r="K28" i="1"/>
  <c r="K42" i="1"/>
  <c r="L12" i="1"/>
  <c r="J95" i="1"/>
  <c r="I95" i="1"/>
  <c r="H95" i="1"/>
  <c r="G95" i="1"/>
  <c r="F95" i="1"/>
  <c r="E95" i="1"/>
  <c r="D95" i="1"/>
  <c r="J94" i="1"/>
  <c r="I94" i="1"/>
  <c r="H94" i="1"/>
  <c r="G94" i="1"/>
  <c r="F94" i="1"/>
  <c r="E94" i="1"/>
  <c r="D94" i="1"/>
  <c r="L98" i="1"/>
  <c r="K98" i="1"/>
  <c r="K100" i="1"/>
  <c r="L100" i="1"/>
  <c r="L128" i="1"/>
  <c r="K128" i="1"/>
  <c r="L170" i="1"/>
  <c r="K170" i="1"/>
  <c r="L158" i="1"/>
  <c r="K158" i="1"/>
  <c r="L156" i="1"/>
  <c r="K156" i="1"/>
  <c r="K154" i="1" s="1"/>
  <c r="L146" i="1"/>
  <c r="K146" i="1"/>
  <c r="L142" i="1"/>
  <c r="K142" i="1"/>
  <c r="L140" i="1"/>
  <c r="K140" i="1"/>
  <c r="L138" i="1"/>
  <c r="K138" i="1"/>
  <c r="L132" i="1"/>
  <c r="K132" i="1"/>
  <c r="L130" i="1"/>
  <c r="K130" i="1"/>
  <c r="L126" i="1"/>
  <c r="K126" i="1"/>
  <c r="L124" i="1"/>
  <c r="K124" i="1"/>
  <c r="L122" i="1"/>
  <c r="K122" i="1"/>
  <c r="L114" i="1"/>
  <c r="K114" i="1"/>
  <c r="L112" i="1"/>
  <c r="K112" i="1"/>
  <c r="L110" i="1"/>
  <c r="K110" i="1"/>
  <c r="L108" i="1"/>
  <c r="K108" i="1"/>
  <c r="L106" i="1"/>
  <c r="K106" i="1"/>
  <c r="L104" i="1"/>
  <c r="K104" i="1"/>
  <c r="L102" i="1"/>
  <c r="K102" i="1"/>
  <c r="L96" i="1"/>
  <c r="K96" i="1"/>
  <c r="L92" i="1"/>
  <c r="K92" i="1"/>
  <c r="L90" i="1"/>
  <c r="K90" i="1"/>
  <c r="L88" i="1"/>
  <c r="K88" i="1"/>
  <c r="L86" i="1"/>
  <c r="K86" i="1"/>
  <c r="L84" i="1"/>
  <c r="K84" i="1"/>
  <c r="L82" i="1"/>
  <c r="K82" i="1"/>
  <c r="L78" i="1"/>
  <c r="K78" i="1"/>
  <c r="L76" i="1"/>
  <c r="K76" i="1"/>
  <c r="L74" i="1"/>
  <c r="K74" i="1"/>
  <c r="L72" i="1"/>
  <c r="K72" i="1"/>
  <c r="L64" i="1"/>
  <c r="K64" i="1"/>
  <c r="L62" i="1"/>
  <c r="K62" i="1"/>
  <c r="L52" i="1"/>
  <c r="K52" i="1"/>
  <c r="L50" i="1"/>
  <c r="K50" i="1"/>
  <c r="L46" i="1"/>
  <c r="K46" i="1"/>
  <c r="L40" i="1"/>
  <c r="K40" i="1"/>
  <c r="L36" i="1"/>
  <c r="K36" i="1"/>
  <c r="J169" i="1"/>
  <c r="J168" i="1"/>
  <c r="J148" i="1" s="1"/>
  <c r="J137" i="1"/>
  <c r="J135" i="1" s="1"/>
  <c r="J136" i="1"/>
  <c r="J134" i="1" s="1"/>
  <c r="J81" i="1"/>
  <c r="J80" i="1"/>
  <c r="J71" i="1"/>
  <c r="J70" i="1"/>
  <c r="J39" i="1"/>
  <c r="J38" i="1"/>
  <c r="L48" i="1"/>
  <c r="K48" i="1"/>
  <c r="M18" i="1" l="1"/>
  <c r="M12" i="1"/>
  <c r="J9" i="1"/>
  <c r="M28" i="1"/>
  <c r="J8" i="1"/>
  <c r="M144" i="1"/>
  <c r="M116" i="1"/>
  <c r="J69" i="1"/>
  <c r="J68" i="1"/>
  <c r="J58" i="1" s="1"/>
  <c r="M132" i="1"/>
  <c r="M140" i="1"/>
  <c r="M158" i="1"/>
  <c r="M128" i="1"/>
  <c r="M98" i="1"/>
  <c r="M130" i="1"/>
  <c r="M138" i="1"/>
  <c r="M142" i="1"/>
  <c r="M156" i="1"/>
  <c r="M170" i="1"/>
  <c r="M150" i="1"/>
  <c r="M42" i="1"/>
  <c r="M100" i="1"/>
  <c r="M36" i="1"/>
  <c r="M40" i="1"/>
  <c r="M46" i="1"/>
  <c r="M48" i="1"/>
  <c r="M50" i="1"/>
  <c r="M52" i="1"/>
  <c r="M62" i="1"/>
  <c r="M64" i="1"/>
  <c r="M72" i="1"/>
  <c r="M74" i="1"/>
  <c r="M76" i="1"/>
  <c r="M78" i="1"/>
  <c r="M82" i="1"/>
  <c r="M84" i="1"/>
  <c r="M86" i="1"/>
  <c r="M88" i="1"/>
  <c r="M90" i="1"/>
  <c r="M92" i="1"/>
  <c r="M96" i="1"/>
  <c r="M102" i="1"/>
  <c r="M104" i="1"/>
  <c r="M106" i="1"/>
  <c r="M108" i="1"/>
  <c r="M110" i="1"/>
  <c r="M112" i="1"/>
  <c r="M114" i="1"/>
  <c r="M122" i="1"/>
  <c r="M124" i="1"/>
  <c r="M126" i="1"/>
  <c r="M146" i="1"/>
  <c r="J177" i="1" l="1"/>
  <c r="J181" i="1" s="1"/>
  <c r="J176" i="1"/>
  <c r="J180" i="1" s="1"/>
  <c r="I39" i="1"/>
  <c r="I9" i="1" s="1"/>
  <c r="H39" i="1"/>
  <c r="H9" i="1" s="1"/>
  <c r="G39" i="1"/>
  <c r="G9" i="1" s="1"/>
  <c r="F39" i="1"/>
  <c r="F9" i="1" s="1"/>
  <c r="E39" i="1"/>
  <c r="E9" i="1" s="1"/>
  <c r="D39" i="1"/>
  <c r="D9" i="1" s="1"/>
  <c r="I38" i="1"/>
  <c r="I8" i="1" s="1"/>
  <c r="H38" i="1"/>
  <c r="H8" i="1" s="1"/>
  <c r="G38" i="1"/>
  <c r="G8" i="1" s="1"/>
  <c r="F38" i="1"/>
  <c r="F8" i="1" s="1"/>
  <c r="E38" i="1"/>
  <c r="E8" i="1" s="1"/>
  <c r="D38" i="1"/>
  <c r="D8" i="1" s="1"/>
  <c r="I71" i="1"/>
  <c r="H71" i="1"/>
  <c r="G71" i="1"/>
  <c r="F71" i="1"/>
  <c r="E71" i="1"/>
  <c r="D71" i="1"/>
  <c r="I70" i="1"/>
  <c r="H70" i="1"/>
  <c r="G70" i="1"/>
  <c r="F70" i="1"/>
  <c r="E70" i="1"/>
  <c r="D70" i="1"/>
  <c r="I81" i="1"/>
  <c r="H81" i="1"/>
  <c r="G81" i="1"/>
  <c r="F81" i="1"/>
  <c r="E81" i="1"/>
  <c r="D81" i="1"/>
  <c r="I80" i="1"/>
  <c r="H80" i="1"/>
  <c r="G80" i="1"/>
  <c r="F80" i="1"/>
  <c r="E80" i="1"/>
  <c r="D80" i="1"/>
  <c r="L94" i="1"/>
  <c r="I137" i="1"/>
  <c r="I135" i="1" s="1"/>
  <c r="H137" i="1"/>
  <c r="H135" i="1" s="1"/>
  <c r="G137" i="1"/>
  <c r="G135" i="1" s="1"/>
  <c r="F137" i="1"/>
  <c r="F135" i="1" s="1"/>
  <c r="E137" i="1"/>
  <c r="D137" i="1"/>
  <c r="I136" i="1"/>
  <c r="I134" i="1" s="1"/>
  <c r="H136" i="1"/>
  <c r="H134" i="1" s="1"/>
  <c r="G136" i="1"/>
  <c r="G134" i="1" s="1"/>
  <c r="F136" i="1"/>
  <c r="F134" i="1" s="1"/>
  <c r="E136" i="1"/>
  <c r="D136" i="1"/>
  <c r="D134" i="1" s="1"/>
  <c r="I169" i="1"/>
  <c r="H169" i="1"/>
  <c r="G169" i="1"/>
  <c r="F169" i="1"/>
  <c r="E169" i="1"/>
  <c r="E149" i="1" s="1"/>
  <c r="D169" i="1"/>
  <c r="I168" i="1"/>
  <c r="I148" i="1" s="1"/>
  <c r="H168" i="1"/>
  <c r="H148" i="1" s="1"/>
  <c r="G168" i="1"/>
  <c r="G148" i="1" s="1"/>
  <c r="F168" i="1"/>
  <c r="F148" i="1" s="1"/>
  <c r="E168" i="1"/>
  <c r="E148" i="1" s="1"/>
  <c r="D168" i="1"/>
  <c r="D148" i="1" s="1"/>
  <c r="I68" i="1" l="1"/>
  <c r="I58" i="1" s="1"/>
  <c r="I176" i="1" s="1"/>
  <c r="I180" i="1" s="1"/>
  <c r="K148" i="1"/>
  <c r="D69" i="1"/>
  <c r="D59" i="1" s="1"/>
  <c r="D68" i="1"/>
  <c r="D58" i="1" s="1"/>
  <c r="D176" i="1" s="1"/>
  <c r="D180" i="1" s="1"/>
  <c r="H68" i="1"/>
  <c r="H58" i="1" s="1"/>
  <c r="H176" i="1" s="1"/>
  <c r="H180" i="1" s="1"/>
  <c r="F69" i="1"/>
  <c r="F59" i="1" s="1"/>
  <c r="E68" i="1"/>
  <c r="G69" i="1"/>
  <c r="G59" i="1" s="1"/>
  <c r="F68" i="1"/>
  <c r="F58" i="1" s="1"/>
  <c r="H69" i="1"/>
  <c r="H59" i="1" s="1"/>
  <c r="G68" i="1"/>
  <c r="G58" i="1" s="1"/>
  <c r="E69" i="1"/>
  <c r="E59" i="1" s="1"/>
  <c r="I69" i="1"/>
  <c r="I59" i="1" s="1"/>
  <c r="K34" i="1"/>
  <c r="L34" i="1"/>
  <c r="K60" i="1"/>
  <c r="L60" i="1"/>
  <c r="K168" i="1"/>
  <c r="L168" i="1"/>
  <c r="L154" i="1"/>
  <c r="M154" i="1" s="1"/>
  <c r="K38" i="1"/>
  <c r="L38" i="1"/>
  <c r="K10" i="1"/>
  <c r="L10" i="1"/>
  <c r="K70" i="1"/>
  <c r="L70" i="1"/>
  <c r="K80" i="1"/>
  <c r="L80" i="1"/>
  <c r="K94" i="1"/>
  <c r="M94" i="1" s="1"/>
  <c r="K120" i="1"/>
  <c r="L120" i="1"/>
  <c r="E134" i="1"/>
  <c r="K134" i="1" s="1"/>
  <c r="K136" i="1"/>
  <c r="E135" i="1"/>
  <c r="L136" i="1"/>
  <c r="D135" i="1"/>
  <c r="E177" i="1" l="1"/>
  <c r="E181" i="1" s="1"/>
  <c r="E58" i="1"/>
  <c r="E176" i="1" s="1"/>
  <c r="E180" i="1" s="1"/>
  <c r="M80" i="1"/>
  <c r="M70" i="1"/>
  <c r="M38" i="1"/>
  <c r="M168" i="1"/>
  <c r="M60" i="1"/>
  <c r="M34" i="1"/>
  <c r="L8" i="1"/>
  <c r="K8" i="1"/>
  <c r="L134" i="1"/>
  <c r="M134" i="1" s="1"/>
  <c r="G176" i="1"/>
  <c r="G180" i="1" s="1"/>
  <c r="M10" i="1"/>
  <c r="M120" i="1"/>
  <c r="K68" i="1"/>
  <c r="H177" i="1"/>
  <c r="H181" i="1" s="1"/>
  <c r="L68" i="1"/>
  <c r="M136" i="1"/>
  <c r="L148" i="1"/>
  <c r="M148" i="1" s="1"/>
  <c r="G177" i="1"/>
  <c r="G181" i="1" s="1"/>
  <c r="I177" i="1"/>
  <c r="I181" i="1" s="1"/>
  <c r="K58" i="1" l="1"/>
  <c r="M8" i="1"/>
  <c r="M68" i="1"/>
  <c r="F176" i="1"/>
  <c r="F180" i="1" s="1"/>
  <c r="K180" i="1" s="1"/>
  <c r="F177" i="1"/>
  <c r="F181" i="1" s="1"/>
  <c r="L58" i="1"/>
  <c r="D177" i="1"/>
  <c r="D181" i="1" s="1"/>
  <c r="L180" i="1" l="1"/>
  <c r="M180" i="1" s="1"/>
  <c r="M58" i="1"/>
  <c r="K176" i="1"/>
  <c r="L176" i="1"/>
  <c r="M176" i="1" l="1"/>
</calcChain>
</file>

<file path=xl/sharedStrings.xml><?xml version="1.0" encoding="utf-8"?>
<sst xmlns="http://schemas.openxmlformats.org/spreadsheetml/2006/main" count="113" uniqueCount="107">
  <si>
    <t>RED.BR.</t>
  </si>
  <si>
    <t>RČN</t>
  </si>
  <si>
    <t>OPIS</t>
  </si>
  <si>
    <t>GRADSKI PRORAČUN</t>
  </si>
  <si>
    <t>VLASTITA SREDSTVA</t>
  </si>
  <si>
    <t>SREDSTVA ZA POSEBNE NAMJENE</t>
  </si>
  <si>
    <t>DONACIJE</t>
  </si>
  <si>
    <t>UKUPNO planirano nakon rebalansa</t>
  </si>
  <si>
    <t>POMOĆI</t>
  </si>
  <si>
    <t>PRIHODI</t>
  </si>
  <si>
    <t>UKUPNO
prije rebalansa</t>
  </si>
  <si>
    <t>POVEĆANJE /
SMANJENJE</t>
  </si>
  <si>
    <t>PRIHODI IZ PRORAČUNA</t>
  </si>
  <si>
    <t>3
4</t>
  </si>
  <si>
    <t>POMOĆI OD INOZ. SUBJEK.
I SUB. UNUTAR OPĆE DRŽ.</t>
  </si>
  <si>
    <t>RASHODI</t>
  </si>
  <si>
    <t>RASHODI ZA ZAPOSLENE</t>
  </si>
  <si>
    <t>MATERIJALNI RASHODI</t>
  </si>
  <si>
    <t>NAKNADE TROŠ.</t>
  </si>
  <si>
    <t>Službena putovanja</t>
  </si>
  <si>
    <t>Stručno usavršavanje</t>
  </si>
  <si>
    <t>L.v., nak. os. aut. za sl. svrhe</t>
  </si>
  <si>
    <t>RAS. ZA MATER. I ENER.</t>
  </si>
  <si>
    <t>Energija</t>
  </si>
  <si>
    <t>Sitan inventar</t>
  </si>
  <si>
    <t>Služ. radna i z. odjeća</t>
  </si>
  <si>
    <t>RASHODI ZA USLUGE</t>
  </si>
  <si>
    <t>Tekuće i invest. odr.</t>
  </si>
  <si>
    <t>Komunalne usluge</t>
  </si>
  <si>
    <t>Zakupnine i najamnine</t>
  </si>
  <si>
    <t>Računalne usluge</t>
  </si>
  <si>
    <t>Ostale usluge</t>
  </si>
  <si>
    <t>OSTALI NESPOM. RASHODI</t>
  </si>
  <si>
    <t>Reprezentacija</t>
  </si>
  <si>
    <t>Članarine</t>
  </si>
  <si>
    <t>Ostalo</t>
  </si>
  <si>
    <t>FINANCIJSKI RASHODI</t>
  </si>
  <si>
    <t>OSTALI FIN. RASHODI</t>
  </si>
  <si>
    <t>POSTROJENJA I OPREMA</t>
  </si>
  <si>
    <t>Ured. oprema i nam.</t>
  </si>
  <si>
    <t>Komunikacijska oprema</t>
  </si>
  <si>
    <t>KNJIGE</t>
  </si>
  <si>
    <t>Zatezne kamate</t>
  </si>
  <si>
    <t>Ostali fin. rashodi</t>
  </si>
  <si>
    <t>STROJARSKA TEHNIČKA ŠKOLA FAUSTA VRANČIĆA, ZAGREB</t>
  </si>
  <si>
    <t xml:space="preserve">u kn, bez lp                                                                                                                                                                                                                                                   </t>
  </si>
  <si>
    <t>Ravnatelj:</t>
  </si>
  <si>
    <t>Dubravko Diklić, dipl.ing.</t>
  </si>
  <si>
    <t>POMOĆI OD EU</t>
  </si>
  <si>
    <t>Direktne pomoći od EU</t>
  </si>
  <si>
    <t>Kapitalne pomoći</t>
  </si>
  <si>
    <t>POMOĆ OD 
DRŽAVNOG PR.</t>
  </si>
  <si>
    <t>POMOĆ OD EU</t>
  </si>
  <si>
    <t>Uplate pomoći preko drž. institucija</t>
  </si>
  <si>
    <t>PRIHODI PO POS. PROPISIMA</t>
  </si>
  <si>
    <t>Prihodi po pos. propisima</t>
  </si>
  <si>
    <t>PRIHODI OD VLASTITE DJELATNOSI</t>
  </si>
  <si>
    <t xml:space="preserve">Prihodi od vlastite djelatnosti    </t>
  </si>
  <si>
    <t>Prihodi za kap. djel.</t>
  </si>
  <si>
    <t>Rashodi za zaposlene</t>
  </si>
  <si>
    <t>Prijevoz</t>
  </si>
  <si>
    <t>Uredski mater.</t>
  </si>
  <si>
    <t>Mat. i dij. za tek. i inv. održavanje</t>
  </si>
  <si>
    <t>Usl. tel., faxa, pošte</t>
  </si>
  <si>
    <t>Usluge promidžbe i inform.</t>
  </si>
  <si>
    <t>Zdravstvene i veter. usluge</t>
  </si>
  <si>
    <t>Usluge banaka</t>
  </si>
  <si>
    <t>NAKNADE GRAĐANIMA</t>
  </si>
  <si>
    <t>Za školske udžbenike</t>
  </si>
  <si>
    <t>Knjige u knjžnici i DVD</t>
  </si>
  <si>
    <t>NEFINANCIJSKA IMOVINE</t>
  </si>
  <si>
    <t>Poslovni objekti</t>
  </si>
  <si>
    <t>U Zagrebu, XX.12.2015.</t>
  </si>
  <si>
    <t>Premije osiguranja i osiguranja učenika</t>
  </si>
  <si>
    <t>Oprema za održavanje i zaštitu</t>
  </si>
  <si>
    <t>Instrumenti, uređaji i strojevi</t>
  </si>
  <si>
    <t>Sportska i glazbena oprema</t>
  </si>
  <si>
    <t>Uređaji strojevi i oprema za ostale namjene</t>
  </si>
  <si>
    <t>Kapitalne donacije</t>
  </si>
  <si>
    <t>Bruto plaće</t>
  </si>
  <si>
    <t>6
7</t>
  </si>
  <si>
    <t>PRIH. OD NEF. IMOVINE I NAK.OS.</t>
  </si>
  <si>
    <t xml:space="preserve"> </t>
  </si>
  <si>
    <t>Naknade troš. osobama izvan rad. odnosa</t>
  </si>
  <si>
    <t>Pristojbe i naknade</t>
  </si>
  <si>
    <t>Plaće i ostalo</t>
  </si>
  <si>
    <t>Kapitalne pomoći od EU</t>
  </si>
  <si>
    <t>Naknade za rad pred. tij. - ŠO, Isp. Povjerenstva</t>
  </si>
  <si>
    <t xml:space="preserve">                                                    </t>
  </si>
  <si>
    <t>Doprinosi na plaće</t>
  </si>
  <si>
    <t>Preneseni VIŠAK/MANJAK iz prethodnog razdoblja</t>
  </si>
  <si>
    <t>UKUPNI VIŠAK/MANJAK</t>
  </si>
  <si>
    <t>Tekuće pomoći od HZZ-a</t>
  </si>
  <si>
    <t>Tekuće donacije,(  HGK EU=130.000 )</t>
  </si>
  <si>
    <t>3432, 3434</t>
  </si>
  <si>
    <t>DRŽAVNI PRORAČUN I OSTALO</t>
  </si>
  <si>
    <t>Na sjednici Školskog odbora od 18.12.2018., donešene su</t>
  </si>
  <si>
    <t>Intelek. i osobne usl.             za RCK -reb.</t>
  </si>
  <si>
    <t xml:space="preserve"> IZMJENE I DOPUNE FINANCIJSKOG PLANA ZA 2020. g.</t>
  </si>
  <si>
    <t xml:space="preserve">Prihodi za red. djel.                </t>
  </si>
  <si>
    <t xml:space="preserve">Nastavni materijal </t>
  </si>
  <si>
    <t>Ur.br.:251-95-20-01-01</t>
  </si>
  <si>
    <t>Tekuće donacije iz EU sredstava</t>
  </si>
  <si>
    <t>Donacije i ost. rashodi</t>
  </si>
  <si>
    <t>30.12.2020.</t>
  </si>
  <si>
    <t xml:space="preserve">, dana    30.12.2020.   donešene su                               </t>
  </si>
  <si>
    <t>Klasa: 602-03/20-01/43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</si>
</sst>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3" fontId="2" fillId="0" borderId="2" xfId="0" applyNumberFormat="1" applyFont="1" applyBorder="1" applyProtection="1">
      <protection locked="0"/>
    </xf>
    <xf numFmtId="3" fontId="0" fillId="0" borderId="3" xfId="0" applyNumberForma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3" fontId="3" fillId="3" borderId="2" xfId="0" applyNumberFormat="1" applyFont="1" applyFill="1" applyBorder="1" applyProtection="1"/>
    <xf numFmtId="3" fontId="1" fillId="3" borderId="3" xfId="0" applyNumberFormat="1" applyFont="1" applyFill="1" applyBorder="1" applyProtection="1"/>
    <xf numFmtId="0" fontId="0" fillId="0" borderId="0" xfId="0" applyAlignment="1" applyProtection="1">
      <protection locked="0"/>
    </xf>
    <xf numFmtId="3" fontId="0" fillId="0" borderId="3" xfId="0" applyNumberFormat="1" applyFont="1" applyBorder="1" applyProtection="1">
      <protection locked="0"/>
    </xf>
    <xf numFmtId="0" fontId="0" fillId="0" borderId="0" xfId="0" applyAlignment="1" applyProtection="1">
      <alignment horizontal="right"/>
    </xf>
    <xf numFmtId="0" fontId="0" fillId="0" borderId="0" xfId="0" applyProtection="1"/>
    <xf numFmtId="0" fontId="0" fillId="0" borderId="0" xfId="0" applyAlignment="1" applyProtection="1">
      <alignment horizontal="center"/>
    </xf>
    <xf numFmtId="3" fontId="2" fillId="0" borderId="2" xfId="0" applyNumberFormat="1" applyFont="1" applyBorder="1" applyProtection="1"/>
    <xf numFmtId="3" fontId="0" fillId="0" borderId="3" xfId="0" applyNumberFormat="1" applyBorder="1" applyProtection="1"/>
    <xf numFmtId="0" fontId="0" fillId="0" borderId="0" xfId="0" applyFont="1" applyProtection="1"/>
    <xf numFmtId="0" fontId="1" fillId="0" borderId="0" xfId="0" applyFont="1" applyProtection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left"/>
      <protection locked="0"/>
    </xf>
    <xf numFmtId="3" fontId="2" fillId="0" borderId="1" xfId="0" applyNumberFormat="1" applyFont="1" applyBorder="1" applyAlignment="1" applyProtection="1">
      <alignment horizontal="righ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right" vertical="center" wrapText="1"/>
      <protection locked="0"/>
    </xf>
    <xf numFmtId="0" fontId="0" fillId="0" borderId="1" xfId="0" applyFont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righ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right" vertical="center" wrapText="1"/>
    </xf>
    <xf numFmtId="0" fontId="0" fillId="0" borderId="1" xfId="0" applyBorder="1" applyAlignment="1" applyProtection="1">
      <alignment horizontal="right" vertical="center"/>
    </xf>
    <xf numFmtId="0" fontId="0" fillId="0" borderId="1" xfId="0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/>
    </xf>
    <xf numFmtId="0" fontId="4" fillId="0" borderId="0" xfId="0" applyFont="1" applyAlignment="1" applyProtection="1">
      <alignment horizontal="center"/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0" fillId="0" borderId="3" xfId="0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3" fontId="3" fillId="3" borderId="2" xfId="0" applyNumberFormat="1" applyFont="1" applyFill="1" applyBorder="1" applyAlignment="1" applyProtection="1">
      <alignment horizontal="right" vertical="center"/>
    </xf>
    <xf numFmtId="3" fontId="3" fillId="3" borderId="3" xfId="0" applyNumberFormat="1" applyFont="1" applyFill="1" applyBorder="1" applyAlignment="1" applyProtection="1">
      <alignment horizontal="right" vertical="center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right" vertical="center" wrapText="1"/>
      <protection locked="0"/>
    </xf>
    <xf numFmtId="0" fontId="1" fillId="3" borderId="3" xfId="0" applyFont="1" applyFill="1" applyBorder="1" applyAlignment="1" applyProtection="1">
      <alignment horizontal="right" vertical="center" wrapText="1"/>
      <protection locked="0"/>
    </xf>
    <xf numFmtId="3" fontId="2" fillId="0" borderId="2" xfId="0" applyNumberFormat="1" applyFont="1" applyBorder="1" applyAlignment="1" applyProtection="1">
      <alignment horizontal="right" vertical="center"/>
    </xf>
    <xf numFmtId="3" fontId="2" fillId="0" borderId="3" xfId="0" applyNumberFormat="1" applyFont="1" applyBorder="1" applyAlignment="1" applyProtection="1">
      <alignment horizontal="right" vertical="center"/>
    </xf>
  </cellXfs>
  <cellStyles count="1">
    <cellStyle name="Normal" xfId="0" builtinId="0"/>
  </cellStyles>
  <dxfs count="188">
    <dxf>
      <numFmt numFmtId="164" formatCode="&quot;+&quot;#,##0"/>
    </dxf>
    <dxf>
      <font>
        <color theme="0" tint="-4.9989318521683403E-2"/>
      </font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font>
        <color theme="0" tint="-4.9989318521683403E-2"/>
      </font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font>
        <color theme="0" tint="-4.9989318521683403E-2"/>
      </font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font>
        <color theme="0" tint="-4.9989318521683403E-2"/>
      </font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font>
        <color theme="0" tint="-4.9989318521683403E-2"/>
      </font>
    </dxf>
    <dxf>
      <numFmt numFmtId="164" formatCode="&quot;+&quot;#,##0"/>
    </dxf>
    <dxf>
      <numFmt numFmtId="164" formatCode="&quot;+&quot;#,##0"/>
    </dxf>
    <dxf>
      <font>
        <color theme="0" tint="-4.9989318521683403E-2"/>
      </font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font>
        <color theme="0" tint="-4.9989318521683403E-2"/>
      </font>
    </dxf>
    <dxf>
      <numFmt numFmtId="164" formatCode="&quot;+&quot;#,##0"/>
    </dxf>
    <dxf>
      <numFmt numFmtId="164" formatCode="&quot;+&quot;#,##0"/>
    </dxf>
    <dxf>
      <font>
        <color theme="0" tint="-4.9989318521683403E-2"/>
      </font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font>
        <color theme="0" tint="-4.9989318521683403E-2"/>
      </font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font>
        <color theme="0" tint="-4.9989318521683403E-2"/>
      </font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font>
        <color theme="0" tint="-4.9989318521683403E-2"/>
      </font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font>
        <color theme="0" tint="-4.9989318521683403E-2"/>
      </font>
    </dxf>
    <dxf>
      <numFmt numFmtId="164" formatCode="&quot;+&quot;#,##0"/>
    </dxf>
    <dxf>
      <numFmt numFmtId="164" formatCode="&quot;+&quot;#,##0"/>
    </dxf>
    <dxf>
      <font>
        <color theme="0" tint="-4.9989318521683403E-2"/>
      </font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  <dxf>
      <numFmt numFmtId="164" formatCode="&quot;+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2"/>
  <sheetViews>
    <sheetView tabSelected="1" topLeftCell="B1" zoomScaleNormal="100" workbookViewId="0">
      <pane ySplit="6" topLeftCell="A7" activePane="bottomLeft" state="frozen"/>
      <selection pane="bottomLeft" activeCell="C187" sqref="C187"/>
    </sheetView>
  </sheetViews>
  <sheetFormatPr defaultRowHeight="15" x14ac:dyDescent="0.25"/>
  <cols>
    <col min="1" max="1" width="4.85546875" style="15" customWidth="1"/>
    <col min="2" max="2" width="6.42578125" style="13" customWidth="1"/>
    <col min="3" max="3" width="24.28515625" style="14" customWidth="1"/>
    <col min="4" max="10" width="12.7109375" style="14" customWidth="1"/>
    <col min="11" max="13" width="15.28515625" style="14" customWidth="1"/>
    <col min="14" max="16384" width="9.140625" style="14"/>
  </cols>
  <sheetData>
    <row r="1" spans="1:13" s="5" customFormat="1" ht="15.75" x14ac:dyDescent="0.25">
      <c r="A1" s="3" t="s">
        <v>44</v>
      </c>
      <c r="B1" s="4"/>
    </row>
    <row r="2" spans="1:13" s="5" customFormat="1" ht="15.75" x14ac:dyDescent="0.25">
      <c r="A2" s="3"/>
      <c r="B2" s="4"/>
    </row>
    <row r="3" spans="1:13" s="5" customFormat="1" ht="15.75" x14ac:dyDescent="0.25">
      <c r="A3" s="3"/>
      <c r="B3" s="4"/>
      <c r="F3" s="5" t="s">
        <v>96</v>
      </c>
      <c r="H3" s="5" t="s">
        <v>105</v>
      </c>
    </row>
    <row r="4" spans="1:13" s="5" customFormat="1" ht="18.75" x14ac:dyDescent="0.3">
      <c r="A4" s="52" t="s">
        <v>98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s="5" customFormat="1" x14ac:dyDescent="0.25">
      <c r="A5" s="7"/>
      <c r="B5" s="4"/>
      <c r="M5" s="5" t="s">
        <v>45</v>
      </c>
    </row>
    <row r="6" spans="1:13" s="23" customFormat="1" ht="45" customHeight="1" x14ac:dyDescent="0.25">
      <c r="A6" s="20" t="s">
        <v>0</v>
      </c>
      <c r="B6" s="21" t="s">
        <v>1</v>
      </c>
      <c r="C6" s="22" t="s">
        <v>2</v>
      </c>
      <c r="D6" s="21" t="s">
        <v>95</v>
      </c>
      <c r="E6" s="21" t="s">
        <v>3</v>
      </c>
      <c r="F6" s="21" t="s">
        <v>4</v>
      </c>
      <c r="G6" s="21" t="s">
        <v>5</v>
      </c>
      <c r="H6" s="21" t="s">
        <v>8</v>
      </c>
      <c r="I6" s="21" t="s">
        <v>6</v>
      </c>
      <c r="J6" s="21" t="s">
        <v>81</v>
      </c>
      <c r="K6" s="21" t="s">
        <v>10</v>
      </c>
      <c r="L6" s="21" t="s">
        <v>11</v>
      </c>
      <c r="M6" s="21" t="s">
        <v>7</v>
      </c>
    </row>
    <row r="7" spans="1:13" s="5" customFormat="1" x14ac:dyDescent="0.25">
      <c r="A7" s="7"/>
      <c r="B7" s="4"/>
    </row>
    <row r="8" spans="1:13" ht="15.75" x14ac:dyDescent="0.25">
      <c r="A8" s="45">
        <v>1</v>
      </c>
      <c r="B8" s="41" t="s">
        <v>80</v>
      </c>
      <c r="C8" s="44" t="s">
        <v>9</v>
      </c>
      <c r="D8" s="9">
        <f>SUM(D10,D34,D38,D42,D48,D54)</f>
        <v>12100000</v>
      </c>
      <c r="E8" s="9">
        <f t="shared" ref="E8:J8" si="0">SUM(E10,E34,E38,E42,E48,E54)</f>
        <v>1074000</v>
      </c>
      <c r="F8" s="9">
        <f t="shared" si="0"/>
        <v>180000</v>
      </c>
      <c r="G8" s="9">
        <f t="shared" si="0"/>
        <v>60000</v>
      </c>
      <c r="H8" s="9">
        <f t="shared" si="0"/>
        <v>269000</v>
      </c>
      <c r="I8" s="9">
        <f t="shared" si="0"/>
        <v>150000</v>
      </c>
      <c r="J8" s="9">
        <f t="shared" si="0"/>
        <v>0</v>
      </c>
      <c r="K8" s="38">
        <f>SUM(D8:J8)</f>
        <v>13833000</v>
      </c>
      <c r="L8" s="38">
        <f>SUM(D9:J9)</f>
        <v>6000</v>
      </c>
      <c r="M8" s="38">
        <f>SUM(K8:L9)</f>
        <v>13839000</v>
      </c>
    </row>
    <row r="9" spans="1:13" x14ac:dyDescent="0.25">
      <c r="A9" s="45"/>
      <c r="B9" s="42"/>
      <c r="C9" s="44"/>
      <c r="D9" s="10">
        <f>SUM(D11,D35,D39,D43,D49,D55)</f>
        <v>16000</v>
      </c>
      <c r="E9" s="10">
        <f t="shared" ref="E9:J9" si="1">SUM(E11,E35,E39,E43,E49,E55)</f>
        <v>0</v>
      </c>
      <c r="F9" s="10">
        <f t="shared" si="1"/>
        <v>-40000</v>
      </c>
      <c r="G9" s="10">
        <f t="shared" si="1"/>
        <v>-50000</v>
      </c>
      <c r="H9" s="10">
        <f t="shared" si="1"/>
        <v>130000</v>
      </c>
      <c r="I9" s="10">
        <f t="shared" si="1"/>
        <v>-50000</v>
      </c>
      <c r="J9" s="10">
        <f t="shared" si="1"/>
        <v>0</v>
      </c>
      <c r="K9" s="38"/>
      <c r="L9" s="38"/>
      <c r="M9" s="38"/>
    </row>
    <row r="10" spans="1:13" ht="15.75" x14ac:dyDescent="0.25">
      <c r="A10" s="45">
        <v>2</v>
      </c>
      <c r="B10" s="42">
        <v>63</v>
      </c>
      <c r="C10" s="43" t="s">
        <v>14</v>
      </c>
      <c r="D10" s="9">
        <f t="shared" ref="D10:J11" si="2">SUM(D12,D18,D22,D28)</f>
        <v>12100000</v>
      </c>
      <c r="E10" s="9">
        <f t="shared" si="2"/>
        <v>0</v>
      </c>
      <c r="F10" s="9">
        <f t="shared" si="2"/>
        <v>0</v>
      </c>
      <c r="G10" s="9">
        <f t="shared" si="2"/>
        <v>0</v>
      </c>
      <c r="H10" s="9">
        <f t="shared" si="2"/>
        <v>269000</v>
      </c>
      <c r="I10" s="9">
        <f t="shared" si="2"/>
        <v>0</v>
      </c>
      <c r="J10" s="9">
        <f t="shared" si="2"/>
        <v>0</v>
      </c>
      <c r="K10" s="38">
        <f t="shared" ref="K10" si="3">SUM(D10:J10)</f>
        <v>12369000</v>
      </c>
      <c r="L10" s="38">
        <f t="shared" ref="L10" si="4">SUM(D11:J11)</f>
        <v>146000</v>
      </c>
      <c r="M10" s="38">
        <f t="shared" ref="M10" si="5">SUM(K10:L11)</f>
        <v>12515000</v>
      </c>
    </row>
    <row r="11" spans="1:13" x14ac:dyDescent="0.25">
      <c r="A11" s="45"/>
      <c r="B11" s="42"/>
      <c r="C11" s="44"/>
      <c r="D11" s="10">
        <f t="shared" si="2"/>
        <v>16000</v>
      </c>
      <c r="E11" s="10">
        <f t="shared" si="2"/>
        <v>0</v>
      </c>
      <c r="F11" s="10">
        <f t="shared" si="2"/>
        <v>0</v>
      </c>
      <c r="G11" s="10">
        <f t="shared" si="2"/>
        <v>0</v>
      </c>
      <c r="H11" s="10">
        <f t="shared" si="2"/>
        <v>130000</v>
      </c>
      <c r="I11" s="10">
        <f t="shared" si="2"/>
        <v>0</v>
      </c>
      <c r="J11" s="10">
        <f t="shared" si="2"/>
        <v>0</v>
      </c>
      <c r="K11" s="38"/>
      <c r="L11" s="38"/>
      <c r="M11" s="38"/>
    </row>
    <row r="12" spans="1:13" ht="15.75" x14ac:dyDescent="0.25">
      <c r="A12" s="39">
        <v>3</v>
      </c>
      <c r="B12" s="42">
        <v>632</v>
      </c>
      <c r="C12" s="43" t="s">
        <v>48</v>
      </c>
      <c r="D12" s="9">
        <f>SUM(D14,D16)</f>
        <v>0</v>
      </c>
      <c r="E12" s="9">
        <f t="shared" ref="E12:J12" si="6">SUM(E14,E16)</f>
        <v>0</v>
      </c>
      <c r="F12" s="9">
        <f t="shared" si="6"/>
        <v>0</v>
      </c>
      <c r="G12" s="9">
        <f t="shared" si="6"/>
        <v>0</v>
      </c>
      <c r="H12" s="9">
        <f t="shared" si="6"/>
        <v>123000</v>
      </c>
      <c r="I12" s="9">
        <f t="shared" si="6"/>
        <v>0</v>
      </c>
      <c r="J12" s="9">
        <f t="shared" si="6"/>
        <v>0</v>
      </c>
      <c r="K12" s="38">
        <f t="shared" ref="K12" si="7">SUM(D12:J12)</f>
        <v>123000</v>
      </c>
      <c r="L12" s="38">
        <f t="shared" ref="L12" si="8">SUM(D13:J13)</f>
        <v>-50000</v>
      </c>
      <c r="M12" s="38">
        <f t="shared" ref="M12" si="9">SUM(K12:L13)</f>
        <v>73000</v>
      </c>
    </row>
    <row r="13" spans="1:13" x14ac:dyDescent="0.25">
      <c r="A13" s="40"/>
      <c r="B13" s="42"/>
      <c r="C13" s="44"/>
      <c r="D13" s="10">
        <f>SUM(D15,D17)</f>
        <v>0</v>
      </c>
      <c r="E13" s="10">
        <f t="shared" ref="E13:J13" si="10">SUM(E15,E17)</f>
        <v>0</v>
      </c>
      <c r="F13" s="10">
        <f t="shared" si="10"/>
        <v>0</v>
      </c>
      <c r="G13" s="10">
        <f t="shared" si="10"/>
        <v>0</v>
      </c>
      <c r="H13" s="10">
        <f t="shared" si="10"/>
        <v>-50000</v>
      </c>
      <c r="I13" s="10">
        <f t="shared" si="10"/>
        <v>0</v>
      </c>
      <c r="J13" s="10">
        <f t="shared" si="10"/>
        <v>0</v>
      </c>
      <c r="K13" s="38"/>
      <c r="L13" s="38"/>
      <c r="M13" s="38"/>
    </row>
    <row r="14" spans="1:13" ht="15.75" x14ac:dyDescent="0.25">
      <c r="A14" s="26">
        <v>4</v>
      </c>
      <c r="B14" s="28">
        <v>6323</v>
      </c>
      <c r="C14" s="30" t="s">
        <v>49</v>
      </c>
      <c r="D14" s="1"/>
      <c r="E14" s="1"/>
      <c r="F14" s="1"/>
      <c r="G14" s="1"/>
      <c r="H14" s="1">
        <v>37000</v>
      </c>
      <c r="I14" s="1"/>
      <c r="J14" s="1"/>
      <c r="K14" s="25">
        <f>SUM(D14:J14)</f>
        <v>37000</v>
      </c>
      <c r="L14" s="25">
        <f t="shared" ref="L14" si="11">SUM(D15:J15)</f>
        <v>0</v>
      </c>
      <c r="M14" s="25">
        <f t="shared" ref="M14" si="12">SUM(K14:L15)</f>
        <v>37000</v>
      </c>
    </row>
    <row r="15" spans="1:13" x14ac:dyDescent="0.25">
      <c r="A15" s="27"/>
      <c r="B15" s="29"/>
      <c r="C15" s="31"/>
      <c r="D15" s="2"/>
      <c r="E15" s="2"/>
      <c r="F15" s="2"/>
      <c r="G15" s="2"/>
      <c r="H15" s="2"/>
      <c r="I15" s="2"/>
      <c r="J15" s="2"/>
      <c r="K15" s="25"/>
      <c r="L15" s="25"/>
      <c r="M15" s="25"/>
    </row>
    <row r="16" spans="1:13" ht="15.75" x14ac:dyDescent="0.25">
      <c r="A16" s="26">
        <v>5</v>
      </c>
      <c r="B16" s="28">
        <v>6324</v>
      </c>
      <c r="C16" s="30" t="s">
        <v>86</v>
      </c>
      <c r="D16" s="1"/>
      <c r="E16" s="1"/>
      <c r="F16" s="1"/>
      <c r="G16" s="1"/>
      <c r="H16" s="1">
        <v>86000</v>
      </c>
      <c r="I16" s="1"/>
      <c r="J16" s="1"/>
      <c r="K16" s="25">
        <f t="shared" ref="K16" si="13">SUM(D16:J16)</f>
        <v>86000</v>
      </c>
      <c r="L16" s="25">
        <f t="shared" ref="L16" si="14">SUM(D17:J17)</f>
        <v>-50000</v>
      </c>
      <c r="M16" s="25">
        <f t="shared" ref="M16" si="15">SUM(K16:L17)</f>
        <v>36000</v>
      </c>
    </row>
    <row r="17" spans="1:13" x14ac:dyDescent="0.25">
      <c r="A17" s="27"/>
      <c r="B17" s="29"/>
      <c r="C17" s="31"/>
      <c r="D17" s="2"/>
      <c r="E17" s="2"/>
      <c r="F17" s="2"/>
      <c r="G17" s="2"/>
      <c r="H17" s="2">
        <v>-50000</v>
      </c>
      <c r="I17" s="2"/>
      <c r="J17" s="2"/>
      <c r="K17" s="25"/>
      <c r="L17" s="25"/>
      <c r="M17" s="25"/>
    </row>
    <row r="18" spans="1:13" ht="15.75" x14ac:dyDescent="0.25">
      <c r="A18" s="39">
        <v>6</v>
      </c>
      <c r="B18" s="42">
        <v>634</v>
      </c>
      <c r="C18" s="43"/>
      <c r="D18" s="9">
        <f>SUM(D20)</f>
        <v>0</v>
      </c>
      <c r="E18" s="9">
        <f t="shared" ref="E18:J18" si="16">SUM(E20)</f>
        <v>0</v>
      </c>
      <c r="F18" s="9">
        <f t="shared" si="16"/>
        <v>0</v>
      </c>
      <c r="G18" s="9">
        <f t="shared" si="16"/>
        <v>0</v>
      </c>
      <c r="H18" s="9">
        <f t="shared" si="16"/>
        <v>0</v>
      </c>
      <c r="I18" s="9">
        <f t="shared" si="16"/>
        <v>0</v>
      </c>
      <c r="J18" s="9">
        <f t="shared" si="16"/>
        <v>0</v>
      </c>
      <c r="K18" s="38">
        <f t="shared" ref="K18" si="17">SUM(D18:J18)</f>
        <v>0</v>
      </c>
      <c r="L18" s="38">
        <f t="shared" ref="L18" si="18">SUM(D19:J19)</f>
        <v>0</v>
      </c>
      <c r="M18" s="38">
        <f t="shared" ref="M18" si="19">SUM(K18:L19)</f>
        <v>0</v>
      </c>
    </row>
    <row r="19" spans="1:13" x14ac:dyDescent="0.25">
      <c r="A19" s="40"/>
      <c r="B19" s="42"/>
      <c r="C19" s="44"/>
      <c r="D19" s="10">
        <f>SUM(D21)</f>
        <v>0</v>
      </c>
      <c r="E19" s="10">
        <f t="shared" ref="E19:J19" si="20">SUM(E21)</f>
        <v>0</v>
      </c>
      <c r="F19" s="10">
        <f t="shared" si="20"/>
        <v>0</v>
      </c>
      <c r="G19" s="10">
        <f t="shared" si="20"/>
        <v>0</v>
      </c>
      <c r="H19" s="10">
        <f t="shared" si="20"/>
        <v>0</v>
      </c>
      <c r="I19" s="10">
        <f t="shared" si="20"/>
        <v>0</v>
      </c>
      <c r="J19" s="10">
        <f t="shared" si="20"/>
        <v>0</v>
      </c>
      <c r="K19" s="38"/>
      <c r="L19" s="38"/>
      <c r="M19" s="38"/>
    </row>
    <row r="20" spans="1:13" s="18" customFormat="1" ht="15.75" x14ac:dyDescent="0.25">
      <c r="A20" s="32">
        <v>7</v>
      </c>
      <c r="B20" s="34">
        <v>6341</v>
      </c>
      <c r="C20" s="36" t="s">
        <v>92</v>
      </c>
      <c r="D20" s="1"/>
      <c r="E20" s="1"/>
      <c r="F20" s="1"/>
      <c r="G20" s="1"/>
      <c r="H20" s="1"/>
      <c r="I20" s="1"/>
      <c r="J20" s="1"/>
      <c r="K20" s="25">
        <f t="shared" ref="K20" si="21">SUM(D20:J20)</f>
        <v>0</v>
      </c>
      <c r="L20" s="25">
        <f t="shared" ref="L20" si="22">SUM(D21:J21)</f>
        <v>0</v>
      </c>
      <c r="M20" s="25">
        <f t="shared" ref="M20" si="23">SUM(K20:L21)</f>
        <v>0</v>
      </c>
    </row>
    <row r="21" spans="1:13" s="18" customFormat="1" x14ac:dyDescent="0.25">
      <c r="A21" s="33"/>
      <c r="B21" s="35"/>
      <c r="C21" s="37"/>
      <c r="D21" s="12"/>
      <c r="E21" s="12"/>
      <c r="F21" s="12"/>
      <c r="G21" s="12"/>
      <c r="H21" s="12"/>
      <c r="I21" s="12"/>
      <c r="J21" s="12"/>
      <c r="K21" s="25"/>
      <c r="L21" s="25"/>
      <c r="M21" s="25"/>
    </row>
    <row r="22" spans="1:13" ht="15.75" x14ac:dyDescent="0.25">
      <c r="A22" s="39">
        <v>8</v>
      </c>
      <c r="B22" s="42">
        <v>636</v>
      </c>
      <c r="C22" s="43" t="s">
        <v>51</v>
      </c>
      <c r="D22" s="9">
        <f>SUM(D24,D26)</f>
        <v>12100000</v>
      </c>
      <c r="E22" s="9">
        <f t="shared" ref="E22:J22" si="24">SUM(E24,E26)</f>
        <v>0</v>
      </c>
      <c r="F22" s="9">
        <f t="shared" si="24"/>
        <v>0</v>
      </c>
      <c r="G22" s="9">
        <f t="shared" si="24"/>
        <v>0</v>
      </c>
      <c r="H22" s="9">
        <f t="shared" si="24"/>
        <v>0</v>
      </c>
      <c r="I22" s="9">
        <f t="shared" si="24"/>
        <v>0</v>
      </c>
      <c r="J22" s="9">
        <f t="shared" si="24"/>
        <v>0</v>
      </c>
      <c r="K22" s="38">
        <f t="shared" ref="K22" si="25">SUM(D22:J22)</f>
        <v>12100000</v>
      </c>
      <c r="L22" s="38">
        <f t="shared" ref="L22" si="26">SUM(D23:J23)</f>
        <v>16000</v>
      </c>
      <c r="M22" s="38">
        <f t="shared" ref="M22" si="27">SUM(K22:L23)</f>
        <v>12116000</v>
      </c>
    </row>
    <row r="23" spans="1:13" x14ac:dyDescent="0.25">
      <c r="A23" s="40"/>
      <c r="B23" s="42"/>
      <c r="C23" s="44"/>
      <c r="D23" s="10">
        <f>SUM(D25,D27)</f>
        <v>16000</v>
      </c>
      <c r="E23" s="10">
        <f t="shared" ref="E23:J23" si="28">SUM(E25,E27)</f>
        <v>0</v>
      </c>
      <c r="F23" s="10">
        <f t="shared" si="28"/>
        <v>0</v>
      </c>
      <c r="G23" s="10">
        <f t="shared" si="28"/>
        <v>0</v>
      </c>
      <c r="H23" s="10">
        <f t="shared" si="28"/>
        <v>0</v>
      </c>
      <c r="I23" s="10">
        <f t="shared" si="28"/>
        <v>0</v>
      </c>
      <c r="J23" s="10">
        <f t="shared" si="28"/>
        <v>0</v>
      </c>
      <c r="K23" s="38"/>
      <c r="L23" s="38"/>
      <c r="M23" s="38"/>
    </row>
    <row r="24" spans="1:13" s="18" customFormat="1" ht="15.75" x14ac:dyDescent="0.25">
      <c r="A24" s="32">
        <v>9</v>
      </c>
      <c r="B24" s="34">
        <v>6361</v>
      </c>
      <c r="C24" s="36" t="s">
        <v>85</v>
      </c>
      <c r="D24" s="1">
        <v>12100000</v>
      </c>
      <c r="E24" s="1"/>
      <c r="F24" s="1"/>
      <c r="G24" s="1"/>
      <c r="H24" s="1"/>
      <c r="I24" s="1"/>
      <c r="J24" s="1"/>
      <c r="K24" s="25">
        <f t="shared" ref="K24" si="29">SUM(D24:J24)</f>
        <v>12100000</v>
      </c>
      <c r="L24" s="25">
        <f t="shared" ref="L24" si="30">SUM(D25:J25)</f>
        <v>0</v>
      </c>
      <c r="M24" s="25">
        <f t="shared" ref="M24" si="31">SUM(K24:L25)</f>
        <v>12100000</v>
      </c>
    </row>
    <row r="25" spans="1:13" s="18" customFormat="1" x14ac:dyDescent="0.25">
      <c r="A25" s="33"/>
      <c r="B25" s="35"/>
      <c r="C25" s="37"/>
      <c r="D25" s="12"/>
      <c r="E25" s="12"/>
      <c r="F25" s="12"/>
      <c r="G25" s="12"/>
      <c r="H25" s="12"/>
      <c r="I25" s="12"/>
      <c r="J25" s="12"/>
      <c r="K25" s="25"/>
      <c r="L25" s="25"/>
      <c r="M25" s="25"/>
    </row>
    <row r="26" spans="1:13" s="18" customFormat="1" ht="15.75" x14ac:dyDescent="0.25">
      <c r="A26" s="32">
        <v>10</v>
      </c>
      <c r="B26" s="34">
        <v>6362</v>
      </c>
      <c r="C26" s="36" t="s">
        <v>50</v>
      </c>
      <c r="D26" s="1"/>
      <c r="E26" s="1"/>
      <c r="F26" s="1"/>
      <c r="G26" s="1"/>
      <c r="H26" s="1"/>
      <c r="I26" s="1"/>
      <c r="J26" s="1"/>
      <c r="K26" s="25">
        <f t="shared" ref="K26" si="32">SUM(D26:J26)</f>
        <v>0</v>
      </c>
      <c r="L26" s="25">
        <f t="shared" ref="L26" si="33">SUM(D27:J27)</f>
        <v>16000</v>
      </c>
      <c r="M26" s="25">
        <f t="shared" ref="M26" si="34">SUM(K26:L27)</f>
        <v>16000</v>
      </c>
    </row>
    <row r="27" spans="1:13" s="18" customFormat="1" x14ac:dyDescent="0.25">
      <c r="A27" s="33"/>
      <c r="B27" s="35"/>
      <c r="C27" s="37"/>
      <c r="D27" s="12">
        <v>16000</v>
      </c>
      <c r="E27" s="12"/>
      <c r="F27" s="12"/>
      <c r="G27" s="12"/>
      <c r="H27" s="12"/>
      <c r="I27" s="12"/>
      <c r="J27" s="12"/>
      <c r="K27" s="25"/>
      <c r="L27" s="25"/>
      <c r="M27" s="25"/>
    </row>
    <row r="28" spans="1:13" ht="15.75" x14ac:dyDescent="0.25">
      <c r="A28" s="39">
        <v>11</v>
      </c>
      <c r="B28" s="42">
        <v>638</v>
      </c>
      <c r="C28" s="43" t="s">
        <v>52</v>
      </c>
      <c r="D28" s="9">
        <f>SUM(D30,D32)</f>
        <v>0</v>
      </c>
      <c r="E28" s="9">
        <f t="shared" ref="E28:J28" si="35">SUM(E30,E32)</f>
        <v>0</v>
      </c>
      <c r="F28" s="9">
        <f t="shared" si="35"/>
        <v>0</v>
      </c>
      <c r="G28" s="9">
        <f t="shared" si="35"/>
        <v>0</v>
      </c>
      <c r="H28" s="9">
        <f t="shared" si="35"/>
        <v>146000</v>
      </c>
      <c r="I28" s="9">
        <f t="shared" si="35"/>
        <v>0</v>
      </c>
      <c r="J28" s="9">
        <f t="shared" si="35"/>
        <v>0</v>
      </c>
      <c r="K28" s="38">
        <f t="shared" ref="K28" si="36">SUM(D28:J28)</f>
        <v>146000</v>
      </c>
      <c r="L28" s="38">
        <f t="shared" ref="L28" si="37">SUM(D29:J29)</f>
        <v>180000</v>
      </c>
      <c r="M28" s="38">
        <f t="shared" ref="M28" si="38">SUM(K28:L29)</f>
        <v>326000</v>
      </c>
    </row>
    <row r="29" spans="1:13" x14ac:dyDescent="0.25">
      <c r="A29" s="40"/>
      <c r="B29" s="42"/>
      <c r="C29" s="44"/>
      <c r="D29" s="10">
        <f>SUM(D31,D33)</f>
        <v>0</v>
      </c>
      <c r="E29" s="10">
        <f t="shared" ref="E29:J29" si="39">SUM(E31,E33)</f>
        <v>0</v>
      </c>
      <c r="F29" s="10">
        <f t="shared" si="39"/>
        <v>0</v>
      </c>
      <c r="G29" s="10">
        <f t="shared" si="39"/>
        <v>0</v>
      </c>
      <c r="H29" s="10">
        <f t="shared" si="39"/>
        <v>180000</v>
      </c>
      <c r="I29" s="10">
        <f t="shared" si="39"/>
        <v>0</v>
      </c>
      <c r="J29" s="10">
        <f t="shared" si="39"/>
        <v>0</v>
      </c>
      <c r="K29" s="38"/>
      <c r="L29" s="38"/>
      <c r="M29" s="38"/>
    </row>
    <row r="30" spans="1:13" s="18" customFormat="1" ht="15.75" x14ac:dyDescent="0.25">
      <c r="A30" s="32">
        <v>12</v>
      </c>
      <c r="B30" s="34">
        <v>6381</v>
      </c>
      <c r="C30" s="36" t="s">
        <v>53</v>
      </c>
      <c r="D30" s="1"/>
      <c r="E30" s="1"/>
      <c r="F30" s="1"/>
      <c r="G30" s="1"/>
      <c r="H30" s="1">
        <v>146000</v>
      </c>
      <c r="I30" s="1"/>
      <c r="J30" s="1"/>
      <c r="K30" s="25">
        <f t="shared" ref="K30" si="40">SUM(D30:J30)</f>
        <v>146000</v>
      </c>
      <c r="L30" s="25">
        <f t="shared" ref="L30" si="41">SUM(D31:J31)</f>
        <v>180000</v>
      </c>
      <c r="M30" s="25">
        <f t="shared" ref="M30" si="42">SUM(K30:L31)</f>
        <v>326000</v>
      </c>
    </row>
    <row r="31" spans="1:13" s="18" customFormat="1" x14ac:dyDescent="0.25">
      <c r="A31" s="33"/>
      <c r="B31" s="35"/>
      <c r="C31" s="37"/>
      <c r="D31" s="12"/>
      <c r="E31" s="12"/>
      <c r="F31" s="12"/>
      <c r="G31" s="12"/>
      <c r="H31" s="12">
        <v>180000</v>
      </c>
      <c r="I31" s="12"/>
      <c r="J31" s="12"/>
      <c r="K31" s="25"/>
      <c r="L31" s="25"/>
      <c r="M31" s="25"/>
    </row>
    <row r="32" spans="1:13" s="18" customFormat="1" ht="15.75" x14ac:dyDescent="0.25">
      <c r="A32" s="32">
        <v>13</v>
      </c>
      <c r="B32" s="34">
        <v>6382</v>
      </c>
      <c r="C32" s="36" t="s">
        <v>50</v>
      </c>
      <c r="D32" s="1"/>
      <c r="E32" s="1"/>
      <c r="F32" s="1"/>
      <c r="G32" s="1"/>
      <c r="H32" s="1"/>
      <c r="I32" s="1"/>
      <c r="J32" s="1"/>
      <c r="K32" s="25">
        <f t="shared" ref="K32" si="43">SUM(D32:J32)</f>
        <v>0</v>
      </c>
      <c r="L32" s="25">
        <f t="shared" ref="L32" si="44">SUM(D33:J33)</f>
        <v>0</v>
      </c>
      <c r="M32" s="25">
        <f t="shared" ref="M32" si="45">SUM(K32:L33)</f>
        <v>0</v>
      </c>
    </row>
    <row r="33" spans="1:13" s="18" customFormat="1" x14ac:dyDescent="0.25">
      <c r="A33" s="33"/>
      <c r="B33" s="35"/>
      <c r="C33" s="37"/>
      <c r="D33" s="12"/>
      <c r="E33" s="12"/>
      <c r="F33" s="12"/>
      <c r="G33" s="12"/>
      <c r="H33" s="12"/>
      <c r="I33" s="12"/>
      <c r="J33" s="12"/>
      <c r="K33" s="25"/>
      <c r="L33" s="25"/>
      <c r="M33" s="25"/>
    </row>
    <row r="34" spans="1:13" ht="15.75" x14ac:dyDescent="0.25">
      <c r="A34" s="39">
        <v>14</v>
      </c>
      <c r="B34" s="42">
        <v>652</v>
      </c>
      <c r="C34" s="43" t="s">
        <v>54</v>
      </c>
      <c r="D34" s="9">
        <f>SUM(D36)</f>
        <v>0</v>
      </c>
      <c r="E34" s="9">
        <f t="shared" ref="E34:J34" si="46">SUM(E36)</f>
        <v>0</v>
      </c>
      <c r="F34" s="9">
        <f t="shared" si="46"/>
        <v>0</v>
      </c>
      <c r="G34" s="9">
        <f t="shared" si="46"/>
        <v>60000</v>
      </c>
      <c r="H34" s="9">
        <f t="shared" si="46"/>
        <v>0</v>
      </c>
      <c r="I34" s="9">
        <f t="shared" si="46"/>
        <v>0</v>
      </c>
      <c r="J34" s="9">
        <f t="shared" si="46"/>
        <v>0</v>
      </c>
      <c r="K34" s="38">
        <f t="shared" ref="K34" si="47">SUM(D34:J34)</f>
        <v>60000</v>
      </c>
      <c r="L34" s="38">
        <f t="shared" ref="L34" si="48">SUM(D35:J35)</f>
        <v>-50000</v>
      </c>
      <c r="M34" s="38">
        <f t="shared" ref="M34" si="49">SUM(K34:L35)</f>
        <v>10000</v>
      </c>
    </row>
    <row r="35" spans="1:13" x14ac:dyDescent="0.25">
      <c r="A35" s="40"/>
      <c r="B35" s="42"/>
      <c r="C35" s="44"/>
      <c r="D35" s="10">
        <f>SUM(D37)</f>
        <v>0</v>
      </c>
      <c r="E35" s="10">
        <f t="shared" ref="E35:J35" si="50">SUM(E37)</f>
        <v>0</v>
      </c>
      <c r="F35" s="10">
        <f t="shared" si="50"/>
        <v>0</v>
      </c>
      <c r="G35" s="10">
        <f t="shared" si="50"/>
        <v>-50000</v>
      </c>
      <c r="H35" s="10">
        <f t="shared" si="50"/>
        <v>0</v>
      </c>
      <c r="I35" s="10">
        <f t="shared" si="50"/>
        <v>0</v>
      </c>
      <c r="J35" s="10">
        <f t="shared" si="50"/>
        <v>0</v>
      </c>
      <c r="K35" s="38"/>
      <c r="L35" s="38"/>
      <c r="M35" s="38"/>
    </row>
    <row r="36" spans="1:13" s="18" customFormat="1" ht="15.75" x14ac:dyDescent="0.25">
      <c r="A36" s="32">
        <v>15</v>
      </c>
      <c r="B36" s="34">
        <v>6526</v>
      </c>
      <c r="C36" s="36" t="s">
        <v>55</v>
      </c>
      <c r="D36" s="1"/>
      <c r="E36" s="1"/>
      <c r="F36" s="1"/>
      <c r="G36" s="1">
        <v>60000</v>
      </c>
      <c r="H36" s="1"/>
      <c r="I36" s="1"/>
      <c r="J36" s="1"/>
      <c r="K36" s="25">
        <f t="shared" ref="K36" si="51">SUM(D36:J36)</f>
        <v>60000</v>
      </c>
      <c r="L36" s="25">
        <f t="shared" ref="L36" si="52">SUM(D37:J37)</f>
        <v>-50000</v>
      </c>
      <c r="M36" s="25">
        <f t="shared" ref="M36" si="53">SUM(K36:L37)</f>
        <v>10000</v>
      </c>
    </row>
    <row r="37" spans="1:13" s="18" customFormat="1" x14ac:dyDescent="0.25">
      <c r="A37" s="33"/>
      <c r="B37" s="35"/>
      <c r="C37" s="37"/>
      <c r="D37" s="12"/>
      <c r="E37" s="12"/>
      <c r="F37" s="12"/>
      <c r="G37" s="12">
        <v>-50000</v>
      </c>
      <c r="H37" s="12"/>
      <c r="I37" s="12"/>
      <c r="J37" s="12"/>
      <c r="K37" s="25"/>
      <c r="L37" s="25"/>
      <c r="M37" s="25"/>
    </row>
    <row r="38" spans="1:13" s="19" customFormat="1" ht="15.75" x14ac:dyDescent="0.25">
      <c r="A38" s="39">
        <v>16</v>
      </c>
      <c r="B38" s="41">
        <v>661</v>
      </c>
      <c r="C38" s="43" t="s">
        <v>56</v>
      </c>
      <c r="D38" s="9">
        <f>SUM(D40)</f>
        <v>0</v>
      </c>
      <c r="E38" s="9">
        <f t="shared" ref="E38:I38" si="54">SUM(E40)</f>
        <v>0</v>
      </c>
      <c r="F38" s="9">
        <f t="shared" si="54"/>
        <v>180000</v>
      </c>
      <c r="G38" s="9">
        <f t="shared" si="54"/>
        <v>0</v>
      </c>
      <c r="H38" s="9">
        <f t="shared" si="54"/>
        <v>0</v>
      </c>
      <c r="I38" s="9">
        <f t="shared" si="54"/>
        <v>0</v>
      </c>
      <c r="J38" s="9">
        <f t="shared" ref="J38" si="55">SUM(J40)</f>
        <v>0</v>
      </c>
      <c r="K38" s="38">
        <f t="shared" ref="K38" si="56">SUM(D38:J38)</f>
        <v>180000</v>
      </c>
      <c r="L38" s="38">
        <f t="shared" ref="L38" si="57">SUM(D39:J39)</f>
        <v>-40000</v>
      </c>
      <c r="M38" s="38">
        <f t="shared" ref="M38" si="58">SUM(K38:L39)</f>
        <v>140000</v>
      </c>
    </row>
    <row r="39" spans="1:13" s="19" customFormat="1" x14ac:dyDescent="0.25">
      <c r="A39" s="40"/>
      <c r="B39" s="42"/>
      <c r="C39" s="44"/>
      <c r="D39" s="10">
        <f t="shared" ref="D39:I39" si="59">SUM(D41)</f>
        <v>0</v>
      </c>
      <c r="E39" s="10">
        <f t="shared" si="59"/>
        <v>0</v>
      </c>
      <c r="F39" s="10">
        <f t="shared" si="59"/>
        <v>-40000</v>
      </c>
      <c r="G39" s="10">
        <f t="shared" si="59"/>
        <v>0</v>
      </c>
      <c r="H39" s="10">
        <f t="shared" si="59"/>
        <v>0</v>
      </c>
      <c r="I39" s="10">
        <f t="shared" si="59"/>
        <v>0</v>
      </c>
      <c r="J39" s="10">
        <f t="shared" ref="J39" si="60">SUM(J41)</f>
        <v>0</v>
      </c>
      <c r="K39" s="38"/>
      <c r="L39" s="38"/>
      <c r="M39" s="38"/>
    </row>
    <row r="40" spans="1:13" ht="15.75" x14ac:dyDescent="0.25">
      <c r="A40" s="26">
        <v>17</v>
      </c>
      <c r="B40" s="28">
        <v>6615</v>
      </c>
      <c r="C40" s="30" t="s">
        <v>57</v>
      </c>
      <c r="D40" s="1"/>
      <c r="E40" s="1"/>
      <c r="F40" s="1">
        <v>180000</v>
      </c>
      <c r="G40" s="1"/>
      <c r="H40" s="1"/>
      <c r="I40" s="1"/>
      <c r="J40" s="1"/>
      <c r="K40" s="25">
        <f t="shared" ref="K40" si="61">SUM(D40:J40)</f>
        <v>180000</v>
      </c>
      <c r="L40" s="25">
        <f t="shared" ref="L40" si="62">SUM(D41:J41)</f>
        <v>-40000</v>
      </c>
      <c r="M40" s="25">
        <f t="shared" ref="M40" si="63">SUM(K40:L41)</f>
        <v>140000</v>
      </c>
    </row>
    <row r="41" spans="1:13" x14ac:dyDescent="0.25">
      <c r="A41" s="27"/>
      <c r="B41" s="29"/>
      <c r="C41" s="31"/>
      <c r="D41" s="2"/>
      <c r="E41" s="2"/>
      <c r="F41" s="2">
        <v>-40000</v>
      </c>
      <c r="G41" s="2"/>
      <c r="H41" s="2"/>
      <c r="I41" s="2"/>
      <c r="J41" s="2"/>
      <c r="K41" s="25"/>
      <c r="L41" s="25"/>
      <c r="M41" s="25"/>
    </row>
    <row r="42" spans="1:13" s="19" customFormat="1" ht="15.75" x14ac:dyDescent="0.25">
      <c r="A42" s="39">
        <v>18</v>
      </c>
      <c r="B42" s="41">
        <v>663</v>
      </c>
      <c r="C42" s="43" t="s">
        <v>6</v>
      </c>
      <c r="D42" s="9">
        <f>SUM(D44,D46)</f>
        <v>0</v>
      </c>
      <c r="E42" s="9">
        <f t="shared" ref="E42:J42" si="64">SUM(E44,E46)</f>
        <v>0</v>
      </c>
      <c r="F42" s="9">
        <f t="shared" si="64"/>
        <v>0</v>
      </c>
      <c r="G42" s="9">
        <f t="shared" si="64"/>
        <v>0</v>
      </c>
      <c r="H42" s="9">
        <f t="shared" si="64"/>
        <v>0</v>
      </c>
      <c r="I42" s="9">
        <f t="shared" si="64"/>
        <v>150000</v>
      </c>
      <c r="J42" s="9">
        <f t="shared" si="64"/>
        <v>0</v>
      </c>
      <c r="K42" s="38">
        <f t="shared" ref="K42" si="65">SUM(D42:J42)</f>
        <v>150000</v>
      </c>
      <c r="L42" s="38">
        <f t="shared" ref="L42" si="66">SUM(D43:J43)</f>
        <v>-50000</v>
      </c>
      <c r="M42" s="38">
        <f t="shared" ref="M42" si="67">SUM(K42:L43)</f>
        <v>100000</v>
      </c>
    </row>
    <row r="43" spans="1:13" s="19" customFormat="1" x14ac:dyDescent="0.25">
      <c r="A43" s="40"/>
      <c r="B43" s="42"/>
      <c r="C43" s="44"/>
      <c r="D43" s="10">
        <f>SUM(D45,D47)</f>
        <v>0</v>
      </c>
      <c r="E43" s="10">
        <f t="shared" ref="E43:J43" si="68">SUM(E45,E47)</f>
        <v>0</v>
      </c>
      <c r="F43" s="10">
        <f t="shared" si="68"/>
        <v>0</v>
      </c>
      <c r="G43" s="10">
        <f t="shared" si="68"/>
        <v>0</v>
      </c>
      <c r="H43" s="10">
        <f t="shared" si="68"/>
        <v>0</v>
      </c>
      <c r="I43" s="10">
        <f t="shared" si="68"/>
        <v>-50000</v>
      </c>
      <c r="J43" s="10">
        <f t="shared" si="68"/>
        <v>0</v>
      </c>
      <c r="K43" s="38"/>
      <c r="L43" s="38"/>
      <c r="M43" s="38"/>
    </row>
    <row r="44" spans="1:13" s="18" customFormat="1" ht="15.75" x14ac:dyDescent="0.25">
      <c r="A44" s="32">
        <v>19</v>
      </c>
      <c r="B44" s="34">
        <v>6631</v>
      </c>
      <c r="C44" s="36" t="s">
        <v>93</v>
      </c>
      <c r="D44" s="1"/>
      <c r="E44" s="1"/>
      <c r="F44" s="1"/>
      <c r="G44" s="1"/>
      <c r="H44" s="1"/>
      <c r="I44" s="1">
        <v>150000</v>
      </c>
      <c r="J44" s="1"/>
      <c r="K44" s="25">
        <f t="shared" ref="K44" si="69">SUM(D44:J44)</f>
        <v>150000</v>
      </c>
      <c r="L44" s="25">
        <f t="shared" ref="L44" si="70">SUM(D45:J45)</f>
        <v>-50000</v>
      </c>
      <c r="M44" s="25">
        <f t="shared" ref="M44" si="71">SUM(K44:L45)</f>
        <v>100000</v>
      </c>
    </row>
    <row r="45" spans="1:13" s="18" customFormat="1" x14ac:dyDescent="0.25">
      <c r="A45" s="33"/>
      <c r="B45" s="35"/>
      <c r="C45" s="37"/>
      <c r="D45" s="12"/>
      <c r="E45" s="12"/>
      <c r="F45" s="12"/>
      <c r="G45" s="12"/>
      <c r="H45" s="12" t="s">
        <v>82</v>
      </c>
      <c r="I45" s="12">
        <v>-50000</v>
      </c>
      <c r="J45" s="12"/>
      <c r="K45" s="25"/>
      <c r="L45" s="25"/>
      <c r="M45" s="25"/>
    </row>
    <row r="46" spans="1:13" s="18" customFormat="1" ht="15.75" x14ac:dyDescent="0.25">
      <c r="A46" s="32">
        <v>20</v>
      </c>
      <c r="B46" s="34">
        <v>6632</v>
      </c>
      <c r="C46" s="36" t="s">
        <v>78</v>
      </c>
      <c r="D46" s="1"/>
      <c r="E46" s="1"/>
      <c r="F46" s="1"/>
      <c r="G46" s="1"/>
      <c r="H46" s="1"/>
      <c r="I46" s="1"/>
      <c r="J46" s="1"/>
      <c r="K46" s="25">
        <f t="shared" ref="K46" si="72">SUM(D46:J46)</f>
        <v>0</v>
      </c>
      <c r="L46" s="25">
        <f t="shared" ref="L46" si="73">SUM(D47:J47)</f>
        <v>0</v>
      </c>
      <c r="M46" s="25">
        <f t="shared" ref="M46" si="74">SUM(K46:L47)</f>
        <v>0</v>
      </c>
    </row>
    <row r="47" spans="1:13" s="18" customFormat="1" x14ac:dyDescent="0.25">
      <c r="A47" s="33"/>
      <c r="B47" s="35"/>
      <c r="C47" s="37"/>
      <c r="D47" s="12"/>
      <c r="E47" s="12"/>
      <c r="F47" s="12"/>
      <c r="G47" s="12"/>
      <c r="H47" s="12"/>
      <c r="I47" s="12"/>
      <c r="J47" s="12"/>
      <c r="K47" s="25"/>
      <c r="L47" s="25"/>
      <c r="M47" s="25"/>
    </row>
    <row r="48" spans="1:13" s="19" customFormat="1" ht="15.75" x14ac:dyDescent="0.25">
      <c r="A48" s="39">
        <v>21</v>
      </c>
      <c r="B48" s="41">
        <v>671</v>
      </c>
      <c r="C48" s="43" t="s">
        <v>12</v>
      </c>
      <c r="D48" s="9">
        <f>SUM(D50,D52)</f>
        <v>0</v>
      </c>
      <c r="E48" s="9">
        <f t="shared" ref="E48:J48" si="75">SUM(E50,E52)</f>
        <v>1074000</v>
      </c>
      <c r="F48" s="9">
        <f t="shared" si="75"/>
        <v>0</v>
      </c>
      <c r="G48" s="9">
        <f t="shared" si="75"/>
        <v>0</v>
      </c>
      <c r="H48" s="9">
        <f t="shared" si="75"/>
        <v>0</v>
      </c>
      <c r="I48" s="9">
        <f t="shared" si="75"/>
        <v>0</v>
      </c>
      <c r="J48" s="9">
        <f t="shared" si="75"/>
        <v>0</v>
      </c>
      <c r="K48" s="38">
        <f t="shared" ref="K48" si="76">SUM(D48:J48)</f>
        <v>1074000</v>
      </c>
      <c r="L48" s="38">
        <f t="shared" ref="L48" si="77">SUM(D49:J49)</f>
        <v>0</v>
      </c>
      <c r="M48" s="38">
        <f t="shared" ref="M48" si="78">SUM(K48:L49)</f>
        <v>1074000</v>
      </c>
    </row>
    <row r="49" spans="1:13" s="19" customFormat="1" x14ac:dyDescent="0.25">
      <c r="A49" s="40"/>
      <c r="B49" s="42"/>
      <c r="C49" s="44"/>
      <c r="D49" s="10">
        <f>SUM(D51,D53)</f>
        <v>0</v>
      </c>
      <c r="E49" s="10">
        <f t="shared" ref="E49:J49" si="79">SUM(E51,E53)</f>
        <v>0</v>
      </c>
      <c r="F49" s="10">
        <f t="shared" si="79"/>
        <v>0</v>
      </c>
      <c r="G49" s="10">
        <f t="shared" si="79"/>
        <v>0</v>
      </c>
      <c r="H49" s="10">
        <f t="shared" si="79"/>
        <v>0</v>
      </c>
      <c r="I49" s="10">
        <f t="shared" si="79"/>
        <v>0</v>
      </c>
      <c r="J49" s="10">
        <f t="shared" si="79"/>
        <v>0</v>
      </c>
      <c r="K49" s="38"/>
      <c r="L49" s="38"/>
      <c r="M49" s="38"/>
    </row>
    <row r="50" spans="1:13" ht="15.75" customHeight="1" x14ac:dyDescent="0.25">
      <c r="A50" s="26">
        <v>22</v>
      </c>
      <c r="B50" s="53">
        <v>6711</v>
      </c>
      <c r="C50" s="55" t="s">
        <v>99</v>
      </c>
      <c r="D50" s="1"/>
      <c r="E50" s="1">
        <v>1069000</v>
      </c>
      <c r="F50" s="1"/>
      <c r="G50" s="1"/>
      <c r="H50" s="1"/>
      <c r="I50" s="1"/>
      <c r="J50" s="1"/>
      <c r="K50" s="25">
        <f t="shared" ref="K50" si="80">SUM(D50:J50)</f>
        <v>1069000</v>
      </c>
      <c r="L50" s="25">
        <f t="shared" ref="L50" si="81">SUM(D51:J51)</f>
        <v>0</v>
      </c>
      <c r="M50" s="25">
        <f t="shared" ref="M50" si="82">SUM(K50:L51)</f>
        <v>1069000</v>
      </c>
    </row>
    <row r="51" spans="1:13" x14ac:dyDescent="0.25">
      <c r="A51" s="27"/>
      <c r="B51" s="54"/>
      <c r="C51" s="56"/>
      <c r="D51" s="2"/>
      <c r="E51" s="2"/>
      <c r="F51" s="2"/>
      <c r="G51" s="2"/>
      <c r="H51" s="2"/>
      <c r="I51" s="2"/>
      <c r="J51" s="2"/>
      <c r="K51" s="25"/>
      <c r="L51" s="25"/>
      <c r="M51" s="25"/>
    </row>
    <row r="52" spans="1:13" ht="15.75" x14ac:dyDescent="0.25">
      <c r="A52" s="26">
        <v>23</v>
      </c>
      <c r="B52" s="28">
        <v>6712</v>
      </c>
      <c r="C52" s="30" t="s">
        <v>58</v>
      </c>
      <c r="D52" s="1"/>
      <c r="E52" s="1">
        <v>5000</v>
      </c>
      <c r="F52" s="1"/>
      <c r="G52" s="1"/>
      <c r="H52" s="1"/>
      <c r="I52" s="1"/>
      <c r="J52" s="1"/>
      <c r="K52" s="25">
        <f t="shared" ref="K52" si="83">SUM(D52:J52)</f>
        <v>5000</v>
      </c>
      <c r="L52" s="25">
        <f t="shared" ref="L52" si="84">SUM(D53:J53)</f>
        <v>0</v>
      </c>
      <c r="M52" s="25">
        <f t="shared" ref="M52" si="85">SUM(K52:L53)</f>
        <v>5000</v>
      </c>
    </row>
    <row r="53" spans="1:13" x14ac:dyDescent="0.25">
      <c r="A53" s="27"/>
      <c r="B53" s="29"/>
      <c r="C53" s="31"/>
      <c r="D53" s="2"/>
      <c r="E53" s="2"/>
      <c r="F53" s="2"/>
      <c r="G53" s="2"/>
      <c r="H53" s="2"/>
      <c r="I53" s="2"/>
      <c r="J53" s="2"/>
      <c r="K53" s="25"/>
      <c r="L53" s="25"/>
      <c r="M53" s="25"/>
    </row>
    <row r="54" spans="1:13" s="19" customFormat="1" ht="15.75" x14ac:dyDescent="0.25">
      <c r="A54" s="39">
        <v>24</v>
      </c>
      <c r="B54" s="41">
        <v>722</v>
      </c>
      <c r="C54" s="43"/>
      <c r="D54" s="9">
        <f>SUM(D56)</f>
        <v>0</v>
      </c>
      <c r="E54" s="9">
        <f t="shared" ref="E54:J54" si="86">SUM(E56)</f>
        <v>0</v>
      </c>
      <c r="F54" s="9">
        <f t="shared" si="86"/>
        <v>0</v>
      </c>
      <c r="G54" s="9">
        <f t="shared" si="86"/>
        <v>0</v>
      </c>
      <c r="H54" s="9">
        <f t="shared" si="86"/>
        <v>0</v>
      </c>
      <c r="I54" s="9">
        <f t="shared" si="86"/>
        <v>0</v>
      </c>
      <c r="J54" s="9">
        <f t="shared" si="86"/>
        <v>0</v>
      </c>
      <c r="K54" s="38">
        <f t="shared" ref="K54" si="87">SUM(D54:J54)</f>
        <v>0</v>
      </c>
      <c r="L54" s="38">
        <f t="shared" ref="L54" si="88">SUM(D55:J55)</f>
        <v>0</v>
      </c>
      <c r="M54" s="38">
        <f t="shared" ref="M54" si="89">SUM(K54:L55)</f>
        <v>0</v>
      </c>
    </row>
    <row r="55" spans="1:13" s="19" customFormat="1" x14ac:dyDescent="0.25">
      <c r="A55" s="40"/>
      <c r="B55" s="42"/>
      <c r="C55" s="44"/>
      <c r="D55" s="10">
        <f>SUM(D57)</f>
        <v>0</v>
      </c>
      <c r="E55" s="10">
        <f t="shared" ref="E55:J55" si="90">SUM(E57)</f>
        <v>0</v>
      </c>
      <c r="F55" s="10">
        <f t="shared" si="90"/>
        <v>0</v>
      </c>
      <c r="G55" s="10">
        <f t="shared" si="90"/>
        <v>0</v>
      </c>
      <c r="H55" s="10">
        <f t="shared" si="90"/>
        <v>0</v>
      </c>
      <c r="I55" s="10">
        <f t="shared" si="90"/>
        <v>0</v>
      </c>
      <c r="J55" s="10">
        <f t="shared" si="90"/>
        <v>0</v>
      </c>
      <c r="K55" s="38"/>
      <c r="L55" s="38"/>
      <c r="M55" s="38"/>
    </row>
    <row r="56" spans="1:13" ht="15.75" customHeight="1" x14ac:dyDescent="0.25">
      <c r="A56" s="26">
        <v>25</v>
      </c>
      <c r="B56" s="53">
        <v>7225</v>
      </c>
      <c r="C56" s="55" t="s">
        <v>75</v>
      </c>
      <c r="D56" s="1"/>
      <c r="E56" s="1"/>
      <c r="F56" s="1"/>
      <c r="G56" s="1"/>
      <c r="H56" s="1"/>
      <c r="I56" s="1"/>
      <c r="J56" s="1"/>
      <c r="K56" s="25">
        <f t="shared" ref="K56" si="91">SUM(D56:J56)</f>
        <v>0</v>
      </c>
      <c r="L56" s="25">
        <f t="shared" ref="L56" si="92">SUM(D57:J57)</f>
        <v>0</v>
      </c>
      <c r="M56" s="25">
        <f t="shared" ref="M56" si="93">SUM(K56:L57)</f>
        <v>0</v>
      </c>
    </row>
    <row r="57" spans="1:13" x14ac:dyDescent="0.25">
      <c r="A57" s="27"/>
      <c r="B57" s="54"/>
      <c r="C57" s="56"/>
      <c r="D57" s="2"/>
      <c r="E57" s="2"/>
      <c r="F57" s="2"/>
      <c r="G57" s="2"/>
      <c r="H57" s="2"/>
      <c r="I57" s="2"/>
      <c r="J57" s="2"/>
      <c r="K57" s="25"/>
      <c r="L57" s="25"/>
      <c r="M57" s="25"/>
    </row>
    <row r="58" spans="1:13" s="19" customFormat="1" ht="15.75" x14ac:dyDescent="0.25">
      <c r="A58" s="39">
        <v>26</v>
      </c>
      <c r="B58" s="41" t="s">
        <v>13</v>
      </c>
      <c r="C58" s="43" t="s">
        <v>15</v>
      </c>
      <c r="D58" s="9">
        <f>SUM(D60,D68,D134,D144,D148)</f>
        <v>12100000</v>
      </c>
      <c r="E58" s="9">
        <f t="shared" ref="E58:J58" si="94">SUM(E60,E68,E134,E144,E148)</f>
        <v>1074000</v>
      </c>
      <c r="F58" s="9">
        <f t="shared" si="94"/>
        <v>330000</v>
      </c>
      <c r="G58" s="9">
        <f t="shared" si="94"/>
        <v>60000</v>
      </c>
      <c r="H58" s="9">
        <f t="shared" si="94"/>
        <v>349000</v>
      </c>
      <c r="I58" s="9">
        <f t="shared" si="94"/>
        <v>220000</v>
      </c>
      <c r="J58" s="9">
        <f t="shared" si="94"/>
        <v>0</v>
      </c>
      <c r="K58" s="38">
        <f t="shared" ref="K58" si="95">SUM(D58:J58)</f>
        <v>14133000</v>
      </c>
      <c r="L58" s="38">
        <f t="shared" ref="L58" si="96">SUM(D59:J59)</f>
        <v>6000</v>
      </c>
      <c r="M58" s="38">
        <f t="shared" ref="M58" si="97">SUM(K58:L59)</f>
        <v>14139000</v>
      </c>
    </row>
    <row r="59" spans="1:13" s="19" customFormat="1" x14ac:dyDescent="0.25">
      <c r="A59" s="40"/>
      <c r="B59" s="42"/>
      <c r="C59" s="44"/>
      <c r="D59" s="10">
        <f t="shared" ref="D59:J59" si="98">SUM(D61,D69,D135,D145,D149,D173)</f>
        <v>16000</v>
      </c>
      <c r="E59" s="10">
        <f t="shared" si="98"/>
        <v>0</v>
      </c>
      <c r="F59" s="10">
        <f t="shared" si="98"/>
        <v>-40000</v>
      </c>
      <c r="G59" s="10">
        <f t="shared" si="98"/>
        <v>-50000</v>
      </c>
      <c r="H59" s="10">
        <f t="shared" si="98"/>
        <v>130000</v>
      </c>
      <c r="I59" s="10">
        <f t="shared" si="98"/>
        <v>-50000</v>
      </c>
      <c r="J59" s="10">
        <f t="shared" si="98"/>
        <v>0</v>
      </c>
      <c r="K59" s="38"/>
      <c r="L59" s="38"/>
      <c r="M59" s="38"/>
    </row>
    <row r="60" spans="1:13" s="19" customFormat="1" ht="15.75" x14ac:dyDescent="0.25">
      <c r="A60" s="39">
        <v>27</v>
      </c>
      <c r="B60" s="41">
        <v>31</v>
      </c>
      <c r="C60" s="43" t="s">
        <v>16</v>
      </c>
      <c r="D60" s="9">
        <f>SUM(D62,D64,D66)</f>
        <v>12100000</v>
      </c>
      <c r="E60" s="9">
        <f t="shared" ref="E60:J60" si="99">SUM(E62,E64,E66)</f>
        <v>0</v>
      </c>
      <c r="F60" s="9">
        <f t="shared" si="99"/>
        <v>0</v>
      </c>
      <c r="G60" s="9">
        <f t="shared" si="99"/>
        <v>0</v>
      </c>
      <c r="H60" s="9">
        <f t="shared" si="99"/>
        <v>0</v>
      </c>
      <c r="I60" s="9">
        <f t="shared" si="99"/>
        <v>0</v>
      </c>
      <c r="J60" s="9">
        <f t="shared" si="99"/>
        <v>0</v>
      </c>
      <c r="K60" s="38">
        <f t="shared" ref="K60" si="100">SUM(D60:J60)</f>
        <v>12100000</v>
      </c>
      <c r="L60" s="38">
        <f t="shared" ref="L60" si="101">SUM(D61:J61)</f>
        <v>-28000</v>
      </c>
      <c r="M60" s="38">
        <f t="shared" ref="M60" si="102">SUM(K60:L61)</f>
        <v>12072000</v>
      </c>
    </row>
    <row r="61" spans="1:13" s="19" customFormat="1" x14ac:dyDescent="0.25">
      <c r="A61" s="40"/>
      <c r="B61" s="42"/>
      <c r="C61" s="44"/>
      <c r="D61" s="10">
        <f>SUM(D63,D65,D67)</f>
        <v>-28000</v>
      </c>
      <c r="E61" s="10">
        <f t="shared" ref="E61:J61" si="103">SUM(E63,E65,E67)</f>
        <v>0</v>
      </c>
      <c r="F61" s="10">
        <f t="shared" si="103"/>
        <v>0</v>
      </c>
      <c r="G61" s="10">
        <f t="shared" si="103"/>
        <v>0</v>
      </c>
      <c r="H61" s="10">
        <f t="shared" si="103"/>
        <v>0</v>
      </c>
      <c r="I61" s="10">
        <f t="shared" si="103"/>
        <v>0</v>
      </c>
      <c r="J61" s="10">
        <f t="shared" si="103"/>
        <v>0</v>
      </c>
      <c r="K61" s="38"/>
      <c r="L61" s="38"/>
      <c r="M61" s="38"/>
    </row>
    <row r="62" spans="1:13" ht="15.75" x14ac:dyDescent="0.25">
      <c r="A62" s="26">
        <v>28</v>
      </c>
      <c r="B62" s="28">
        <v>3111</v>
      </c>
      <c r="C62" s="30" t="s">
        <v>79</v>
      </c>
      <c r="D62" s="1">
        <v>10174000</v>
      </c>
      <c r="E62" s="1"/>
      <c r="F62" s="1"/>
      <c r="G62" s="1"/>
      <c r="H62" s="1"/>
      <c r="I62" s="1"/>
      <c r="J62" s="1"/>
      <c r="K62" s="25">
        <f t="shared" ref="K62" si="104">SUM(D62:J62)</f>
        <v>10174000</v>
      </c>
      <c r="L62" s="25">
        <f t="shared" ref="L62" si="105">SUM(D63:J63)</f>
        <v>-28000</v>
      </c>
      <c r="M62" s="25">
        <f t="shared" ref="M62" si="106">SUM(K62:L63)</f>
        <v>10146000</v>
      </c>
    </row>
    <row r="63" spans="1:13" x14ac:dyDescent="0.25">
      <c r="A63" s="27"/>
      <c r="B63" s="29"/>
      <c r="C63" s="31"/>
      <c r="D63" s="2">
        <v>-28000</v>
      </c>
      <c r="E63" s="2"/>
      <c r="F63" s="2"/>
      <c r="G63" s="2"/>
      <c r="H63" s="2"/>
      <c r="I63" s="2"/>
      <c r="J63" s="2"/>
      <c r="K63" s="25"/>
      <c r="L63" s="25"/>
      <c r="M63" s="25"/>
    </row>
    <row r="64" spans="1:13" ht="15.75" x14ac:dyDescent="0.25">
      <c r="A64" s="26">
        <v>29</v>
      </c>
      <c r="B64" s="28">
        <v>3121</v>
      </c>
      <c r="C64" s="30" t="s">
        <v>59</v>
      </c>
      <c r="D64" s="1">
        <v>400000</v>
      </c>
      <c r="E64" s="1"/>
      <c r="F64" s="1"/>
      <c r="G64" s="1"/>
      <c r="H64" s="1"/>
      <c r="I64" s="1"/>
      <c r="J64" s="1"/>
      <c r="K64" s="25">
        <f t="shared" ref="K64" si="107">SUM(D64:J64)</f>
        <v>400000</v>
      </c>
      <c r="L64" s="25">
        <f t="shared" ref="L64" si="108">SUM(D65:J65)</f>
        <v>0</v>
      </c>
      <c r="M64" s="25">
        <f t="shared" ref="M64" si="109">SUM(K64:L65)</f>
        <v>400000</v>
      </c>
    </row>
    <row r="65" spans="1:13" x14ac:dyDescent="0.25">
      <c r="A65" s="27"/>
      <c r="B65" s="29"/>
      <c r="C65" s="31"/>
      <c r="D65" s="2"/>
      <c r="E65" s="2"/>
      <c r="F65" s="2"/>
      <c r="G65" s="2"/>
      <c r="H65" s="2"/>
      <c r="I65" s="2"/>
      <c r="J65" s="2"/>
      <c r="K65" s="25"/>
      <c r="L65" s="25"/>
      <c r="M65" s="25"/>
    </row>
    <row r="66" spans="1:13" ht="15.75" x14ac:dyDescent="0.25">
      <c r="A66" s="26">
        <v>30</v>
      </c>
      <c r="B66" s="28">
        <v>3131</v>
      </c>
      <c r="C66" s="30" t="s">
        <v>89</v>
      </c>
      <c r="D66" s="1">
        <v>1526000</v>
      </c>
      <c r="E66" s="1"/>
      <c r="F66" s="1"/>
      <c r="G66" s="1"/>
      <c r="H66" s="1"/>
      <c r="I66" s="1"/>
      <c r="J66" s="1"/>
      <c r="K66" s="25">
        <f t="shared" ref="K66" si="110">SUM(D66:J66)</f>
        <v>1526000</v>
      </c>
      <c r="L66" s="25">
        <f t="shared" ref="L66" si="111">SUM(D67:J67)</f>
        <v>0</v>
      </c>
      <c r="M66" s="25">
        <f t="shared" ref="M66" si="112">SUM(K66:L67)</f>
        <v>1526000</v>
      </c>
    </row>
    <row r="67" spans="1:13" x14ac:dyDescent="0.25">
      <c r="A67" s="27"/>
      <c r="B67" s="29"/>
      <c r="C67" s="31"/>
      <c r="D67" s="2"/>
      <c r="E67" s="2"/>
      <c r="F67" s="2"/>
      <c r="G67" s="2"/>
      <c r="H67" s="2"/>
      <c r="I67" s="2"/>
      <c r="J67" s="2"/>
      <c r="K67" s="25"/>
      <c r="L67" s="25"/>
      <c r="M67" s="25"/>
    </row>
    <row r="68" spans="1:13" s="19" customFormat="1" ht="15.75" x14ac:dyDescent="0.25">
      <c r="A68" s="39">
        <v>31</v>
      </c>
      <c r="B68" s="41">
        <v>32</v>
      </c>
      <c r="C68" s="43" t="s">
        <v>17</v>
      </c>
      <c r="D68" s="9">
        <f>SUM(D70,D80,D94,D116,D120)</f>
        <v>0</v>
      </c>
      <c r="E68" s="9">
        <f t="shared" ref="E68:J68" si="113">SUM(E70,E80,E94,E116,E120)</f>
        <v>952000</v>
      </c>
      <c r="F68" s="9">
        <f t="shared" si="113"/>
        <v>256000</v>
      </c>
      <c r="G68" s="9">
        <f t="shared" si="113"/>
        <v>60000</v>
      </c>
      <c r="H68" s="9">
        <f t="shared" si="113"/>
        <v>263000</v>
      </c>
      <c r="I68" s="9">
        <f t="shared" si="113"/>
        <v>190000</v>
      </c>
      <c r="J68" s="9">
        <f t="shared" si="113"/>
        <v>0</v>
      </c>
      <c r="K68" s="38">
        <f t="shared" ref="K68" si="114">SUM(D68:J68)</f>
        <v>1721000</v>
      </c>
      <c r="L68" s="38">
        <f t="shared" ref="L68" si="115">SUM(D69:J69)</f>
        <v>-323000</v>
      </c>
      <c r="M68" s="38">
        <f t="shared" ref="M68" si="116">SUM(K68:L69)</f>
        <v>1398000</v>
      </c>
    </row>
    <row r="69" spans="1:13" s="19" customFormat="1" x14ac:dyDescent="0.25">
      <c r="A69" s="40"/>
      <c r="B69" s="42"/>
      <c r="C69" s="44"/>
      <c r="D69" s="10">
        <f>SUM(D71,D81,D95,D117,D121)</f>
        <v>28000</v>
      </c>
      <c r="E69" s="10">
        <f t="shared" ref="E69:J69" si="117">SUM(E71,E81,E95,E117,E121)</f>
        <v>-69000</v>
      </c>
      <c r="F69" s="10">
        <f t="shared" si="117"/>
        <v>-40000</v>
      </c>
      <c r="G69" s="10">
        <f t="shared" si="117"/>
        <v>-50000</v>
      </c>
      <c r="H69" s="10">
        <f t="shared" si="117"/>
        <v>-142000</v>
      </c>
      <c r="I69" s="10">
        <f t="shared" si="117"/>
        <v>-50000</v>
      </c>
      <c r="J69" s="10">
        <f t="shared" si="117"/>
        <v>0</v>
      </c>
      <c r="K69" s="38"/>
      <c r="L69" s="38"/>
      <c r="M69" s="38"/>
    </row>
    <row r="70" spans="1:13" s="19" customFormat="1" ht="15.75" x14ac:dyDescent="0.25">
      <c r="A70" s="39">
        <v>32</v>
      </c>
      <c r="B70" s="41">
        <v>321</v>
      </c>
      <c r="C70" s="43" t="s">
        <v>18</v>
      </c>
      <c r="D70" s="9">
        <f>SUM(D72,D74,D76,D78)</f>
        <v>0</v>
      </c>
      <c r="E70" s="9">
        <f t="shared" ref="E70:I70" si="118">SUM(E72,E74,E76,E78)</f>
        <v>385000</v>
      </c>
      <c r="F70" s="9">
        <f t="shared" si="118"/>
        <v>73000</v>
      </c>
      <c r="G70" s="9">
        <f t="shared" si="118"/>
        <v>5000</v>
      </c>
      <c r="H70" s="9">
        <f t="shared" si="118"/>
        <v>25000</v>
      </c>
      <c r="I70" s="9">
        <f t="shared" si="118"/>
        <v>50000</v>
      </c>
      <c r="J70" s="9">
        <f t="shared" ref="J70" si="119">SUM(J72,J74,J76,J78)</f>
        <v>0</v>
      </c>
      <c r="K70" s="38">
        <f t="shared" ref="K70" si="120">SUM(D70:J70)</f>
        <v>538000</v>
      </c>
      <c r="L70" s="38">
        <f t="shared" ref="L70" si="121">SUM(D71:J71)</f>
        <v>-145000</v>
      </c>
      <c r="M70" s="38">
        <f t="shared" ref="M70" si="122">SUM(K70:L71)</f>
        <v>393000</v>
      </c>
    </row>
    <row r="71" spans="1:13" s="19" customFormat="1" x14ac:dyDescent="0.25">
      <c r="A71" s="40"/>
      <c r="B71" s="42"/>
      <c r="C71" s="44"/>
      <c r="D71" s="10">
        <f t="shared" ref="D71:I71" si="123">SUM(D73,D75,D77,D79)</f>
        <v>0</v>
      </c>
      <c r="E71" s="10">
        <f t="shared" si="123"/>
        <v>-40000</v>
      </c>
      <c r="F71" s="10">
        <f t="shared" si="123"/>
        <v>-50000</v>
      </c>
      <c r="G71" s="10">
        <f t="shared" si="123"/>
        <v>-5000</v>
      </c>
      <c r="H71" s="10">
        <f t="shared" si="123"/>
        <v>0</v>
      </c>
      <c r="I71" s="10">
        <f t="shared" si="123"/>
        <v>-50000</v>
      </c>
      <c r="J71" s="10">
        <f t="shared" ref="J71" si="124">SUM(J73,J75,J77,J79)</f>
        <v>0</v>
      </c>
      <c r="K71" s="38"/>
      <c r="L71" s="38"/>
      <c r="M71" s="38"/>
    </row>
    <row r="72" spans="1:13" ht="15.75" x14ac:dyDescent="0.25">
      <c r="A72" s="26">
        <v>33</v>
      </c>
      <c r="B72" s="28">
        <v>3211</v>
      </c>
      <c r="C72" s="30" t="s">
        <v>19</v>
      </c>
      <c r="D72" s="1"/>
      <c r="E72" s="1">
        <v>7000</v>
      </c>
      <c r="F72" s="1">
        <v>66000</v>
      </c>
      <c r="G72" s="1">
        <v>5000</v>
      </c>
      <c r="H72" s="1">
        <v>15000</v>
      </c>
      <c r="I72" s="1">
        <v>50000</v>
      </c>
      <c r="J72" s="1"/>
      <c r="K72" s="25">
        <f t="shared" ref="K72" si="125">SUM(D72:J72)</f>
        <v>143000</v>
      </c>
      <c r="L72" s="25">
        <f t="shared" ref="L72" si="126">SUM(D73:J73)</f>
        <v>-105000</v>
      </c>
      <c r="M72" s="25">
        <f t="shared" ref="M72" si="127">SUM(K72:L73)</f>
        <v>38000</v>
      </c>
    </row>
    <row r="73" spans="1:13" x14ac:dyDescent="0.25">
      <c r="A73" s="27"/>
      <c r="B73" s="29"/>
      <c r="C73" s="31"/>
      <c r="D73" s="2"/>
      <c r="E73" s="2"/>
      <c r="F73" s="2">
        <v>-50000</v>
      </c>
      <c r="G73" s="2">
        <v>-5000</v>
      </c>
      <c r="H73" s="2"/>
      <c r="I73" s="2">
        <v>-50000</v>
      </c>
      <c r="J73" s="2"/>
      <c r="K73" s="25"/>
      <c r="L73" s="25"/>
      <c r="M73" s="25"/>
    </row>
    <row r="74" spans="1:13" ht="15.75" x14ac:dyDescent="0.25">
      <c r="A74" s="26">
        <v>34</v>
      </c>
      <c r="B74" s="28">
        <v>3212</v>
      </c>
      <c r="C74" s="30" t="s">
        <v>60</v>
      </c>
      <c r="D74" s="1"/>
      <c r="E74" s="1">
        <v>370000</v>
      </c>
      <c r="F74" s="1"/>
      <c r="G74" s="1"/>
      <c r="H74" s="1"/>
      <c r="I74" s="1"/>
      <c r="J74" s="1"/>
      <c r="K74" s="25">
        <f t="shared" ref="K74" si="128">SUM(D74:J74)</f>
        <v>370000</v>
      </c>
      <c r="L74" s="25">
        <f t="shared" ref="L74" si="129">SUM(D75:J75)</f>
        <v>-34000</v>
      </c>
      <c r="M74" s="25">
        <f t="shared" ref="M74" si="130">SUM(K74:L75)</f>
        <v>336000</v>
      </c>
    </row>
    <row r="75" spans="1:13" x14ac:dyDescent="0.25">
      <c r="A75" s="27"/>
      <c r="B75" s="29"/>
      <c r="C75" s="31"/>
      <c r="D75" s="2"/>
      <c r="E75" s="2">
        <v>-34000</v>
      </c>
      <c r="F75" s="2"/>
      <c r="G75" s="2"/>
      <c r="H75" s="2"/>
      <c r="I75" s="2"/>
      <c r="J75" s="2"/>
      <c r="K75" s="25"/>
      <c r="L75" s="25"/>
      <c r="M75" s="25"/>
    </row>
    <row r="76" spans="1:13" ht="15.75" x14ac:dyDescent="0.25">
      <c r="A76" s="26">
        <v>35</v>
      </c>
      <c r="B76" s="28">
        <v>3213</v>
      </c>
      <c r="C76" s="30" t="s">
        <v>20</v>
      </c>
      <c r="D76" s="1"/>
      <c r="E76" s="1">
        <v>8000</v>
      </c>
      <c r="F76" s="1">
        <v>3000</v>
      </c>
      <c r="G76" s="1"/>
      <c r="H76" s="1">
        <v>10000</v>
      </c>
      <c r="I76" s="1"/>
      <c r="J76" s="1"/>
      <c r="K76" s="25">
        <f t="shared" ref="K76" si="131">SUM(D76:J76)</f>
        <v>21000</v>
      </c>
      <c r="L76" s="25">
        <f t="shared" ref="L76" si="132">SUM(D77:J77)</f>
        <v>-6000</v>
      </c>
      <c r="M76" s="25">
        <f t="shared" ref="M76" si="133">SUM(K76:L77)</f>
        <v>15000</v>
      </c>
    </row>
    <row r="77" spans="1:13" x14ac:dyDescent="0.25">
      <c r="A77" s="27"/>
      <c r="B77" s="29"/>
      <c r="C77" s="31"/>
      <c r="D77" s="2"/>
      <c r="E77" s="2">
        <v>-6000</v>
      </c>
      <c r="F77" s="2"/>
      <c r="G77" s="2"/>
      <c r="H77" s="2"/>
      <c r="I77" s="2"/>
      <c r="J77" s="2"/>
      <c r="K77" s="25"/>
      <c r="L77" s="25"/>
      <c r="M77" s="25"/>
    </row>
    <row r="78" spans="1:13" ht="15.75" x14ac:dyDescent="0.25">
      <c r="A78" s="26">
        <v>36</v>
      </c>
      <c r="B78" s="28">
        <v>3214</v>
      </c>
      <c r="C78" s="30" t="s">
        <v>21</v>
      </c>
      <c r="D78" s="1"/>
      <c r="E78" s="1"/>
      <c r="F78" s="1">
        <v>4000</v>
      </c>
      <c r="G78" s="1"/>
      <c r="H78" s="1"/>
      <c r="I78" s="1"/>
      <c r="J78" s="1"/>
      <c r="K78" s="25">
        <f t="shared" ref="K78" si="134">SUM(D78:J78)</f>
        <v>4000</v>
      </c>
      <c r="L78" s="25">
        <f t="shared" ref="L78" si="135">SUM(D79:J79)</f>
        <v>0</v>
      </c>
      <c r="M78" s="25">
        <f t="shared" ref="M78" si="136">SUM(K78:L79)</f>
        <v>4000</v>
      </c>
    </row>
    <row r="79" spans="1:13" x14ac:dyDescent="0.25">
      <c r="A79" s="27"/>
      <c r="B79" s="29"/>
      <c r="C79" s="31"/>
      <c r="D79" s="2"/>
      <c r="E79" s="2"/>
      <c r="F79" s="2"/>
      <c r="G79" s="2"/>
      <c r="H79" s="2"/>
      <c r="I79" s="2"/>
      <c r="J79" s="2"/>
      <c r="K79" s="25"/>
      <c r="L79" s="25"/>
      <c r="M79" s="25"/>
    </row>
    <row r="80" spans="1:13" s="19" customFormat="1" ht="15.75" x14ac:dyDescent="0.25">
      <c r="A80" s="39">
        <v>37</v>
      </c>
      <c r="B80" s="41">
        <v>322</v>
      </c>
      <c r="C80" s="43" t="s">
        <v>22</v>
      </c>
      <c r="D80" s="9">
        <f>SUM(D82,D84,D86,D88,D90,D92)</f>
        <v>0</v>
      </c>
      <c r="E80" s="9">
        <f t="shared" ref="E80:I80" si="137">SUM(E82,E84,E86,E88,E90,E92)</f>
        <v>129000</v>
      </c>
      <c r="F80" s="9">
        <f t="shared" si="137"/>
        <v>25000</v>
      </c>
      <c r="G80" s="9">
        <f t="shared" si="137"/>
        <v>9000</v>
      </c>
      <c r="H80" s="9">
        <f t="shared" si="137"/>
        <v>7000</v>
      </c>
      <c r="I80" s="9">
        <f t="shared" si="137"/>
        <v>0</v>
      </c>
      <c r="J80" s="9">
        <f t="shared" ref="J80" si="138">SUM(J82,J84,J86,J88,J90,J92)</f>
        <v>0</v>
      </c>
      <c r="K80" s="38">
        <f t="shared" ref="K80" si="139">SUM(D80:J80)</f>
        <v>170000</v>
      </c>
      <c r="L80" s="38">
        <f t="shared" ref="L80" si="140">SUM(D81:J81)</f>
        <v>24000</v>
      </c>
      <c r="M80" s="38">
        <f t="shared" ref="M80" si="141">SUM(K80:L81)</f>
        <v>194000</v>
      </c>
    </row>
    <row r="81" spans="1:13" s="19" customFormat="1" x14ac:dyDescent="0.25">
      <c r="A81" s="40"/>
      <c r="B81" s="42"/>
      <c r="C81" s="44"/>
      <c r="D81" s="10">
        <f t="shared" ref="D81:I81" si="142">SUM(D83,D85,D87,D89,D91,D93)</f>
        <v>18000</v>
      </c>
      <c r="E81" s="10">
        <f t="shared" si="142"/>
        <v>5000</v>
      </c>
      <c r="F81" s="10">
        <f t="shared" si="142"/>
        <v>0</v>
      </c>
      <c r="G81" s="10">
        <f t="shared" si="142"/>
        <v>-4000</v>
      </c>
      <c r="H81" s="10">
        <f t="shared" si="142"/>
        <v>5000</v>
      </c>
      <c r="I81" s="10">
        <f t="shared" si="142"/>
        <v>0</v>
      </c>
      <c r="J81" s="10">
        <f t="shared" ref="J81" si="143">SUM(J83,J85,J87,J89,J91,J93)</f>
        <v>0</v>
      </c>
      <c r="K81" s="38"/>
      <c r="L81" s="38"/>
      <c r="M81" s="38"/>
    </row>
    <row r="82" spans="1:13" ht="15.75" x14ac:dyDescent="0.25">
      <c r="A82" s="26">
        <v>38</v>
      </c>
      <c r="B82" s="28">
        <v>3221</v>
      </c>
      <c r="C82" s="30" t="s">
        <v>61</v>
      </c>
      <c r="D82" s="1"/>
      <c r="E82" s="1">
        <v>65000</v>
      </c>
      <c r="F82" s="1">
        <v>12000</v>
      </c>
      <c r="G82" s="1">
        <v>5000</v>
      </c>
      <c r="H82" s="1">
        <v>7000</v>
      </c>
      <c r="I82" s="1"/>
      <c r="J82" s="1"/>
      <c r="K82" s="25">
        <f t="shared" ref="K82" si="144">SUM(D82:J82)</f>
        <v>89000</v>
      </c>
      <c r="L82" s="25">
        <f t="shared" ref="L82" si="145">SUM(D83:J83)</f>
        <v>2000</v>
      </c>
      <c r="M82" s="25">
        <f t="shared" ref="M82" si="146">SUM(K82:L83)</f>
        <v>91000</v>
      </c>
    </row>
    <row r="83" spans="1:13" x14ac:dyDescent="0.25">
      <c r="A83" s="27"/>
      <c r="B83" s="29"/>
      <c r="C83" s="31"/>
      <c r="D83" s="2"/>
      <c r="E83" s="2"/>
      <c r="F83" s="2">
        <v>-3000</v>
      </c>
      <c r="G83" s="2"/>
      <c r="H83" s="2">
        <v>5000</v>
      </c>
      <c r="I83" s="2"/>
      <c r="J83" s="2"/>
      <c r="K83" s="25"/>
      <c r="L83" s="25"/>
      <c r="M83" s="25"/>
    </row>
    <row r="84" spans="1:13" ht="15.75" x14ac:dyDescent="0.25">
      <c r="A84" s="26">
        <v>39</v>
      </c>
      <c r="B84" s="28">
        <v>3222</v>
      </c>
      <c r="C84" s="30" t="s">
        <v>100</v>
      </c>
      <c r="D84" s="1"/>
      <c r="E84" s="1">
        <v>48000</v>
      </c>
      <c r="F84" s="1"/>
      <c r="G84" s="1"/>
      <c r="H84" s="1"/>
      <c r="I84" s="1"/>
      <c r="J84" s="1"/>
      <c r="K84" s="25">
        <f t="shared" ref="K84" si="147">SUM(D84:J84)</f>
        <v>48000</v>
      </c>
      <c r="L84" s="25">
        <f t="shared" ref="L84" si="148">SUM(D85:J85)</f>
        <v>-20000</v>
      </c>
      <c r="M84" s="25">
        <f t="shared" ref="M84" si="149">SUM(K84:L85)</f>
        <v>28000</v>
      </c>
    </row>
    <row r="85" spans="1:13" x14ac:dyDescent="0.25">
      <c r="A85" s="27"/>
      <c r="B85" s="29"/>
      <c r="C85" s="31"/>
      <c r="D85" s="2"/>
      <c r="E85" s="2">
        <v>-20000</v>
      </c>
      <c r="F85" s="2"/>
      <c r="G85" s="2"/>
      <c r="H85" s="2"/>
      <c r="I85" s="2"/>
      <c r="J85" s="2"/>
      <c r="K85" s="25"/>
      <c r="L85" s="25"/>
      <c r="M85" s="25"/>
    </row>
    <row r="86" spans="1:13" ht="15.75" x14ac:dyDescent="0.25">
      <c r="A86" s="26">
        <v>40</v>
      </c>
      <c r="B86" s="28">
        <v>3223</v>
      </c>
      <c r="C86" s="30" t="s">
        <v>23</v>
      </c>
      <c r="D86" s="1"/>
      <c r="E86" s="1">
        <v>2000</v>
      </c>
      <c r="F86" s="1"/>
      <c r="G86" s="1"/>
      <c r="H86" s="1"/>
      <c r="I86" s="1"/>
      <c r="J86" s="1"/>
      <c r="K86" s="25">
        <f t="shared" ref="K86" si="150">SUM(D86:J86)</f>
        <v>2000</v>
      </c>
      <c r="L86" s="25">
        <f t="shared" ref="L86" si="151">SUM(D87:J87)</f>
        <v>0</v>
      </c>
      <c r="M86" s="25">
        <f t="shared" ref="M86" si="152">SUM(K86:L87)</f>
        <v>2000</v>
      </c>
    </row>
    <row r="87" spans="1:13" x14ac:dyDescent="0.25">
      <c r="A87" s="27"/>
      <c r="B87" s="29"/>
      <c r="C87" s="31"/>
      <c r="D87" s="2"/>
      <c r="E87" s="2"/>
      <c r="F87" s="2"/>
      <c r="G87" s="2"/>
      <c r="H87" s="2"/>
      <c r="I87" s="2"/>
      <c r="J87" s="2"/>
      <c r="K87" s="25"/>
      <c r="L87" s="25"/>
      <c r="M87" s="25"/>
    </row>
    <row r="88" spans="1:13" ht="15.75" x14ac:dyDescent="0.25">
      <c r="A88" s="26">
        <v>41</v>
      </c>
      <c r="B88" s="28">
        <v>3224</v>
      </c>
      <c r="C88" s="30" t="s">
        <v>62</v>
      </c>
      <c r="D88" s="1"/>
      <c r="E88" s="1">
        <v>10000</v>
      </c>
      <c r="F88" s="1">
        <v>10000</v>
      </c>
      <c r="G88" s="1">
        <v>3000</v>
      </c>
      <c r="H88" s="1"/>
      <c r="I88" s="1"/>
      <c r="J88" s="1"/>
      <c r="K88" s="25">
        <f t="shared" ref="K88" si="153">SUM(D88:J88)</f>
        <v>23000</v>
      </c>
      <c r="L88" s="25">
        <f t="shared" ref="L88" si="154">SUM(D89:J89)</f>
        <v>25000</v>
      </c>
      <c r="M88" s="25">
        <f t="shared" ref="M88" si="155">SUM(K88:L89)</f>
        <v>48000</v>
      </c>
    </row>
    <row r="89" spans="1:13" x14ac:dyDescent="0.25">
      <c r="A89" s="27"/>
      <c r="B89" s="29"/>
      <c r="C89" s="31"/>
      <c r="D89" s="2" t="s">
        <v>82</v>
      </c>
      <c r="E89" s="2">
        <v>25000</v>
      </c>
      <c r="F89" s="2">
        <v>3000</v>
      </c>
      <c r="G89" s="2">
        <v>-3000</v>
      </c>
      <c r="H89" s="2"/>
      <c r="I89" s="2"/>
      <c r="J89" s="2"/>
      <c r="K89" s="25"/>
      <c r="L89" s="25"/>
      <c r="M89" s="25"/>
    </row>
    <row r="90" spans="1:13" ht="15.75" x14ac:dyDescent="0.25">
      <c r="A90" s="26">
        <v>42</v>
      </c>
      <c r="B90" s="28">
        <v>3225</v>
      </c>
      <c r="C90" s="30" t="s">
        <v>24</v>
      </c>
      <c r="D90" s="1"/>
      <c r="E90" s="1">
        <v>4000</v>
      </c>
      <c r="F90" s="1"/>
      <c r="G90" s="1">
        <v>1000</v>
      </c>
      <c r="H90" s="1" t="s">
        <v>82</v>
      </c>
      <c r="I90" s="1"/>
      <c r="J90" s="1"/>
      <c r="K90" s="25">
        <f t="shared" ref="K90" si="156">SUM(D90:J90)</f>
        <v>5000</v>
      </c>
      <c r="L90" s="25">
        <f t="shared" ref="L90" si="157">SUM(D91:J91)</f>
        <v>17000</v>
      </c>
      <c r="M90" s="25">
        <f t="shared" ref="M90" si="158">SUM(K90:L91)</f>
        <v>22000</v>
      </c>
    </row>
    <row r="91" spans="1:13" x14ac:dyDescent="0.25">
      <c r="A91" s="27"/>
      <c r="B91" s="29"/>
      <c r="C91" s="31"/>
      <c r="D91" s="2">
        <v>18000</v>
      </c>
      <c r="E91" s="2"/>
      <c r="F91" s="2"/>
      <c r="G91" s="2">
        <v>-1000</v>
      </c>
      <c r="H91" s="2"/>
      <c r="I91" s="2"/>
      <c r="J91" s="2"/>
      <c r="K91" s="25"/>
      <c r="L91" s="25"/>
      <c r="M91" s="25"/>
    </row>
    <row r="92" spans="1:13" ht="15.75" x14ac:dyDescent="0.25">
      <c r="A92" s="26">
        <v>43</v>
      </c>
      <c r="B92" s="28">
        <v>3227</v>
      </c>
      <c r="C92" s="30" t="s">
        <v>25</v>
      </c>
      <c r="D92" s="1"/>
      <c r="E92" s="1"/>
      <c r="F92" s="1">
        <v>3000</v>
      </c>
      <c r="G92" s="1"/>
      <c r="H92" s="1"/>
      <c r="I92" s="1"/>
      <c r="J92" s="1"/>
      <c r="K92" s="25">
        <f t="shared" ref="K92" si="159">SUM(D92:J92)</f>
        <v>3000</v>
      </c>
      <c r="L92" s="25">
        <f t="shared" ref="L92" si="160">SUM(D93:J93)</f>
        <v>0</v>
      </c>
      <c r="M92" s="25">
        <f t="shared" ref="M92" si="161">SUM(K92:L93)</f>
        <v>3000</v>
      </c>
    </row>
    <row r="93" spans="1:13" x14ac:dyDescent="0.25">
      <c r="A93" s="27"/>
      <c r="B93" s="29"/>
      <c r="C93" s="31"/>
      <c r="D93" s="2"/>
      <c r="E93" s="2"/>
      <c r="F93" s="2"/>
      <c r="G93" s="2"/>
      <c r="H93" s="2"/>
      <c r="I93" s="2"/>
      <c r="J93" s="2"/>
      <c r="K93" s="25"/>
      <c r="L93" s="25"/>
      <c r="M93" s="25"/>
    </row>
    <row r="94" spans="1:13" s="19" customFormat="1" ht="15.75" x14ac:dyDescent="0.25">
      <c r="A94" s="39">
        <v>44</v>
      </c>
      <c r="B94" s="41">
        <v>323</v>
      </c>
      <c r="C94" s="43" t="s">
        <v>26</v>
      </c>
      <c r="D94" s="9">
        <f>SUM(D96,D98,D100,D102,D104,D106,D108,D110,D112,D114)</f>
        <v>0</v>
      </c>
      <c r="E94" s="9">
        <f t="shared" ref="E94:J94" si="162">SUM(E96,E98,E100,E102,E104,E106,E108,E110,E112,E114)</f>
        <v>147000</v>
      </c>
      <c r="F94" s="9">
        <f t="shared" si="162"/>
        <v>143000</v>
      </c>
      <c r="G94" s="9">
        <f t="shared" si="162"/>
        <v>17000</v>
      </c>
      <c r="H94" s="9">
        <f t="shared" si="162"/>
        <v>15000</v>
      </c>
      <c r="I94" s="9">
        <f t="shared" si="162"/>
        <v>70000</v>
      </c>
      <c r="J94" s="9">
        <f t="shared" si="162"/>
        <v>0</v>
      </c>
      <c r="K94" s="38">
        <f t="shared" ref="K94" si="163">SUM(D94:J94)</f>
        <v>392000</v>
      </c>
      <c r="L94" s="38">
        <f t="shared" ref="L94" si="164">SUM(D95:J95)</f>
        <v>178000</v>
      </c>
      <c r="M94" s="38">
        <f t="shared" ref="M94" si="165">SUM(K94:L95)</f>
        <v>570000</v>
      </c>
    </row>
    <row r="95" spans="1:13" s="19" customFormat="1" x14ac:dyDescent="0.25">
      <c r="A95" s="40"/>
      <c r="B95" s="42"/>
      <c r="C95" s="44"/>
      <c r="D95" s="10">
        <f t="shared" ref="D95:J95" si="166">SUM(D97,D99,D101,D103,D105,D107,D109,D111,D113,D115)</f>
        <v>0</v>
      </c>
      <c r="E95" s="10">
        <f t="shared" si="166"/>
        <v>180000</v>
      </c>
      <c r="F95" s="10">
        <f t="shared" si="166"/>
        <v>10000</v>
      </c>
      <c r="G95" s="10">
        <f t="shared" si="166"/>
        <v>-12000</v>
      </c>
      <c r="H95" s="10">
        <f t="shared" si="166"/>
        <v>0</v>
      </c>
      <c r="I95" s="10">
        <f t="shared" si="166"/>
        <v>0</v>
      </c>
      <c r="J95" s="10">
        <f t="shared" si="166"/>
        <v>0</v>
      </c>
      <c r="K95" s="38"/>
      <c r="L95" s="38"/>
      <c r="M95" s="38"/>
    </row>
    <row r="96" spans="1:13" ht="15.75" x14ac:dyDescent="0.25">
      <c r="A96" s="26">
        <v>45</v>
      </c>
      <c r="B96" s="28">
        <v>3231</v>
      </c>
      <c r="C96" s="30" t="s">
        <v>63</v>
      </c>
      <c r="D96" s="1"/>
      <c r="E96" s="1">
        <v>26000</v>
      </c>
      <c r="F96" s="1">
        <v>4000</v>
      </c>
      <c r="G96" s="1"/>
      <c r="H96" s="1"/>
      <c r="I96" s="1"/>
      <c r="J96" s="1"/>
      <c r="K96" s="25">
        <f t="shared" ref="K96" si="167">SUM(D96:J96)</f>
        <v>30000</v>
      </c>
      <c r="L96" s="25">
        <f t="shared" ref="L96" si="168">SUM(D97:J97)</f>
        <v>0</v>
      </c>
      <c r="M96" s="25">
        <f t="shared" ref="M96" si="169">SUM(K96:L97)</f>
        <v>30000</v>
      </c>
    </row>
    <row r="97" spans="1:13" x14ac:dyDescent="0.25">
      <c r="A97" s="27"/>
      <c r="B97" s="29"/>
      <c r="C97" s="31"/>
      <c r="D97" s="2"/>
      <c r="E97" s="2"/>
      <c r="F97" s="2"/>
      <c r="G97" s="2"/>
      <c r="H97" s="2"/>
      <c r="I97" s="2"/>
      <c r="J97" s="2"/>
      <c r="K97" s="25"/>
      <c r="L97" s="25"/>
      <c r="M97" s="25"/>
    </row>
    <row r="98" spans="1:13" ht="15.75" x14ac:dyDescent="0.25">
      <c r="A98" s="26">
        <v>46</v>
      </c>
      <c r="B98" s="28">
        <v>3232</v>
      </c>
      <c r="C98" s="30" t="s">
        <v>27</v>
      </c>
      <c r="D98" s="1"/>
      <c r="E98" s="1">
        <v>7000</v>
      </c>
      <c r="F98" s="1">
        <v>20000</v>
      </c>
      <c r="G98" s="1">
        <v>4000</v>
      </c>
      <c r="H98" s="1"/>
      <c r="I98" s="1"/>
      <c r="J98" s="1"/>
      <c r="K98" s="25">
        <f t="shared" ref="K98" si="170">SUM(D98:J98)</f>
        <v>31000</v>
      </c>
      <c r="L98" s="25">
        <f t="shared" ref="L98" si="171">SUM(D99:J99)</f>
        <v>73000</v>
      </c>
      <c r="M98" s="25">
        <f t="shared" ref="M98" si="172">SUM(K98:L99)</f>
        <v>104000</v>
      </c>
    </row>
    <row r="99" spans="1:13" x14ac:dyDescent="0.25">
      <c r="A99" s="27"/>
      <c r="B99" s="29"/>
      <c r="C99" s="31"/>
      <c r="D99" s="2"/>
      <c r="E99" s="2">
        <v>80000</v>
      </c>
      <c r="F99" s="2">
        <v>-3000</v>
      </c>
      <c r="G99" s="2">
        <v>-4000</v>
      </c>
      <c r="H99" s="2"/>
      <c r="I99" s="2"/>
      <c r="J99" s="2"/>
      <c r="K99" s="25"/>
      <c r="L99" s="25"/>
      <c r="M99" s="25"/>
    </row>
    <row r="100" spans="1:13" ht="15.75" x14ac:dyDescent="0.25">
      <c r="A100" s="26">
        <v>47</v>
      </c>
      <c r="B100" s="28">
        <v>3232</v>
      </c>
      <c r="C100" s="30">
        <v>0</v>
      </c>
      <c r="D100" s="1"/>
      <c r="E100" s="1"/>
      <c r="F100" s="1"/>
      <c r="G100" s="1"/>
      <c r="H100" s="1"/>
      <c r="I100" s="1"/>
      <c r="J100" s="1"/>
      <c r="K100" s="25">
        <f t="shared" ref="K100" si="173">SUM(D100:J100)</f>
        <v>0</v>
      </c>
      <c r="L100" s="25">
        <f t="shared" ref="L100" si="174">SUM(D101:J101)</f>
        <v>0</v>
      </c>
      <c r="M100" s="25">
        <f t="shared" ref="M100" si="175">SUM(K100:L101)</f>
        <v>0</v>
      </c>
    </row>
    <row r="101" spans="1:13" x14ac:dyDescent="0.25">
      <c r="A101" s="27"/>
      <c r="B101" s="29"/>
      <c r="C101" s="31"/>
      <c r="D101" s="2"/>
      <c r="E101" s="2"/>
      <c r="F101" s="2"/>
      <c r="G101" s="2"/>
      <c r="H101" s="2"/>
      <c r="I101" s="2"/>
      <c r="J101" s="2"/>
      <c r="K101" s="25"/>
      <c r="L101" s="25"/>
      <c r="M101" s="25"/>
    </row>
    <row r="102" spans="1:13" ht="15.75" x14ac:dyDescent="0.25">
      <c r="A102" s="26">
        <v>48</v>
      </c>
      <c r="B102" s="28">
        <v>3233</v>
      </c>
      <c r="C102" s="30" t="s">
        <v>64</v>
      </c>
      <c r="D102" s="1"/>
      <c r="E102" s="1">
        <v>2000</v>
      </c>
      <c r="F102" s="1">
        <v>4000</v>
      </c>
      <c r="G102" s="1"/>
      <c r="H102" s="1"/>
      <c r="I102" s="1">
        <v>20000</v>
      </c>
      <c r="J102" s="1"/>
      <c r="K102" s="25">
        <f t="shared" ref="K102" si="176">SUM(D102:J102)</f>
        <v>26000</v>
      </c>
      <c r="L102" s="25">
        <f t="shared" ref="L102" si="177">SUM(D103:J103)</f>
        <v>0</v>
      </c>
      <c r="M102" s="25">
        <f t="shared" ref="M102" si="178">SUM(K102:L103)</f>
        <v>26000</v>
      </c>
    </row>
    <row r="103" spans="1:13" x14ac:dyDescent="0.25">
      <c r="A103" s="27"/>
      <c r="B103" s="29"/>
      <c r="C103" s="31"/>
      <c r="D103" s="2"/>
      <c r="E103" s="2"/>
      <c r="F103" s="2"/>
      <c r="G103" s="2"/>
      <c r="H103" s="2"/>
      <c r="I103" s="2"/>
      <c r="J103" s="2"/>
      <c r="K103" s="25"/>
      <c r="L103" s="25"/>
      <c r="M103" s="25"/>
    </row>
    <row r="104" spans="1:13" ht="15.75" x14ac:dyDescent="0.25">
      <c r="A104" s="26">
        <v>49</v>
      </c>
      <c r="B104" s="28">
        <v>3234</v>
      </c>
      <c r="C104" s="30" t="s">
        <v>28</v>
      </c>
      <c r="D104" s="1"/>
      <c r="E104" s="1">
        <v>70000</v>
      </c>
      <c r="F104" s="1">
        <v>2000</v>
      </c>
      <c r="G104" s="1"/>
      <c r="H104" s="1"/>
      <c r="I104" s="1"/>
      <c r="J104" s="1"/>
      <c r="K104" s="25">
        <f t="shared" ref="K104" si="179">SUM(D104:J104)</f>
        <v>72000</v>
      </c>
      <c r="L104" s="25">
        <f t="shared" ref="L104" si="180">SUM(D105:J105)</f>
        <v>-20000</v>
      </c>
      <c r="M104" s="25">
        <f t="shared" ref="M104" si="181">SUM(K104:L105)</f>
        <v>52000</v>
      </c>
    </row>
    <row r="105" spans="1:13" x14ac:dyDescent="0.25">
      <c r="A105" s="27"/>
      <c r="B105" s="29"/>
      <c r="C105" s="31"/>
      <c r="D105" s="2"/>
      <c r="E105" s="2">
        <v>-20000</v>
      </c>
      <c r="F105" s="2"/>
      <c r="G105" s="2"/>
      <c r="H105" s="2"/>
      <c r="I105" s="2"/>
      <c r="J105" s="2"/>
      <c r="K105" s="25"/>
      <c r="L105" s="25"/>
      <c r="M105" s="25"/>
    </row>
    <row r="106" spans="1:13" ht="15.75" x14ac:dyDescent="0.25">
      <c r="A106" s="26">
        <v>50</v>
      </c>
      <c r="B106" s="28">
        <v>3235</v>
      </c>
      <c r="C106" s="30" t="s">
        <v>29</v>
      </c>
      <c r="D106" s="1"/>
      <c r="E106" s="1">
        <v>2000</v>
      </c>
      <c r="F106" s="1">
        <v>6000</v>
      </c>
      <c r="G106" s="1">
        <v>7000</v>
      </c>
      <c r="H106" s="1"/>
      <c r="I106" s="1"/>
      <c r="J106" s="1"/>
      <c r="K106" s="25">
        <f t="shared" ref="K106" si="182">SUM(D106:J106)</f>
        <v>15000</v>
      </c>
      <c r="L106" s="25">
        <f t="shared" ref="L106" si="183">SUM(D107:J107)</f>
        <v>12000</v>
      </c>
      <c r="M106" s="25">
        <f t="shared" ref="M106" si="184">SUM(K106:L107)</f>
        <v>27000</v>
      </c>
    </row>
    <row r="107" spans="1:13" x14ac:dyDescent="0.25">
      <c r="A107" s="27"/>
      <c r="B107" s="29"/>
      <c r="C107" s="31"/>
      <c r="D107" s="2"/>
      <c r="E107" s="2">
        <v>10000</v>
      </c>
      <c r="F107" s="2">
        <v>4000</v>
      </c>
      <c r="G107" s="2">
        <v>-2000</v>
      </c>
      <c r="H107" s="2"/>
      <c r="I107" s="2"/>
      <c r="J107" s="2"/>
      <c r="K107" s="25"/>
      <c r="L107" s="25"/>
      <c r="M107" s="25"/>
    </row>
    <row r="108" spans="1:13" ht="15.75" x14ac:dyDescent="0.25">
      <c r="A108" s="26">
        <v>51</v>
      </c>
      <c r="B108" s="28">
        <v>3236</v>
      </c>
      <c r="C108" s="30" t="s">
        <v>65</v>
      </c>
      <c r="D108" s="1"/>
      <c r="E108" s="1">
        <v>20000</v>
      </c>
      <c r="F108" s="1"/>
      <c r="G108" s="1"/>
      <c r="H108" s="1"/>
      <c r="I108" s="1"/>
      <c r="J108" s="1"/>
      <c r="K108" s="25">
        <f t="shared" ref="K108" si="185">SUM(D108:J108)</f>
        <v>20000</v>
      </c>
      <c r="L108" s="25">
        <f t="shared" ref="L108" si="186">SUM(D109:J109)</f>
        <v>0</v>
      </c>
      <c r="M108" s="25">
        <f t="shared" ref="M108" si="187">SUM(K108:L109)</f>
        <v>20000</v>
      </c>
    </row>
    <row r="109" spans="1:13" x14ac:dyDescent="0.25">
      <c r="A109" s="27"/>
      <c r="B109" s="29"/>
      <c r="C109" s="31"/>
      <c r="D109" s="2"/>
      <c r="E109" s="2"/>
      <c r="F109" s="2"/>
      <c r="G109" s="2"/>
      <c r="H109" s="2"/>
      <c r="I109" s="2"/>
      <c r="J109" s="2"/>
      <c r="K109" s="25"/>
      <c r="L109" s="25"/>
      <c r="M109" s="25"/>
    </row>
    <row r="110" spans="1:13" ht="15.75" x14ac:dyDescent="0.25">
      <c r="A110" s="26">
        <v>52</v>
      </c>
      <c r="B110" s="28">
        <v>3237</v>
      </c>
      <c r="C110" s="30" t="s">
        <v>97</v>
      </c>
      <c r="D110" s="1"/>
      <c r="E110" s="1">
        <v>5000</v>
      </c>
      <c r="F110" s="1">
        <v>90000</v>
      </c>
      <c r="G110" s="1"/>
      <c r="H110" s="1"/>
      <c r="I110" s="1">
        <v>50000</v>
      </c>
      <c r="J110" s="1"/>
      <c r="K110" s="25">
        <f t="shared" ref="K110" si="188">SUM(D110:J110)</f>
        <v>145000</v>
      </c>
      <c r="L110" s="25">
        <f t="shared" ref="L110" si="189">SUM(D111:J111)</f>
        <v>75000</v>
      </c>
      <c r="M110" s="25">
        <f t="shared" ref="M110" si="190">SUM(K110:L111)</f>
        <v>220000</v>
      </c>
    </row>
    <row r="111" spans="1:13" x14ac:dyDescent="0.25">
      <c r="A111" s="27"/>
      <c r="B111" s="29"/>
      <c r="C111" s="31"/>
      <c r="D111" s="2"/>
      <c r="E111" s="2">
        <v>93000</v>
      </c>
      <c r="F111" s="2">
        <v>-18000</v>
      </c>
      <c r="G111" s="2"/>
      <c r="H111" s="2"/>
      <c r="I111" s="2"/>
      <c r="J111" s="2"/>
      <c r="K111" s="25"/>
      <c r="L111" s="25"/>
      <c r="M111" s="25"/>
    </row>
    <row r="112" spans="1:13" ht="15.75" x14ac:dyDescent="0.25">
      <c r="A112" s="26">
        <v>53</v>
      </c>
      <c r="B112" s="28">
        <v>3238</v>
      </c>
      <c r="C112" s="30" t="s">
        <v>30</v>
      </c>
      <c r="D112" s="1"/>
      <c r="E112" s="1">
        <v>5000</v>
      </c>
      <c r="F112" s="1">
        <v>7000</v>
      </c>
      <c r="G112" s="1"/>
      <c r="H112" s="1"/>
      <c r="I112" s="1"/>
      <c r="J112" s="1"/>
      <c r="K112" s="25">
        <f t="shared" ref="K112" si="191">SUM(D112:J112)</f>
        <v>12000</v>
      </c>
      <c r="L112" s="25">
        <f t="shared" ref="L112" si="192">SUM(D113:J113)</f>
        <v>0</v>
      </c>
      <c r="M112" s="25">
        <f t="shared" ref="M112" si="193">SUM(K112:L113)</f>
        <v>12000</v>
      </c>
    </row>
    <row r="113" spans="1:13" x14ac:dyDescent="0.25">
      <c r="A113" s="27"/>
      <c r="B113" s="29"/>
      <c r="C113" s="31"/>
      <c r="D113" s="2"/>
      <c r="E113" s="2"/>
      <c r="F113" s="2"/>
      <c r="G113" s="2"/>
      <c r="H113" s="2"/>
      <c r="I113" s="2"/>
      <c r="J113" s="2"/>
      <c r="K113" s="25"/>
      <c r="L113" s="25"/>
      <c r="M113" s="25"/>
    </row>
    <row r="114" spans="1:13" ht="15.75" x14ac:dyDescent="0.25">
      <c r="A114" s="26">
        <v>54</v>
      </c>
      <c r="B114" s="28">
        <v>3239</v>
      </c>
      <c r="C114" s="30" t="s">
        <v>31</v>
      </c>
      <c r="D114" s="1"/>
      <c r="E114" s="1">
        <v>10000</v>
      </c>
      <c r="F114" s="1">
        <v>10000</v>
      </c>
      <c r="G114" s="1">
        <v>6000</v>
      </c>
      <c r="H114" s="1">
        <v>15000</v>
      </c>
      <c r="I114" s="1"/>
      <c r="J114" s="1"/>
      <c r="K114" s="25">
        <f t="shared" ref="K114" si="194">SUM(D114:J114)</f>
        <v>41000</v>
      </c>
      <c r="L114" s="25">
        <f t="shared" ref="L114" si="195">SUM(D115:J115)</f>
        <v>38000</v>
      </c>
      <c r="M114" s="25">
        <f t="shared" ref="M114" si="196">SUM(K114:L115)</f>
        <v>79000</v>
      </c>
    </row>
    <row r="115" spans="1:13" x14ac:dyDescent="0.25">
      <c r="A115" s="27"/>
      <c r="B115" s="29"/>
      <c r="C115" s="31"/>
      <c r="D115" s="2"/>
      <c r="E115" s="2">
        <v>17000</v>
      </c>
      <c r="F115" s="2">
        <v>27000</v>
      </c>
      <c r="G115" s="2">
        <v>-6000</v>
      </c>
      <c r="H115" s="2"/>
      <c r="I115" s="2"/>
      <c r="J115" s="2"/>
      <c r="K115" s="25"/>
      <c r="L115" s="25"/>
      <c r="M115" s="25"/>
    </row>
    <row r="116" spans="1:13" s="19" customFormat="1" ht="15.75" x14ac:dyDescent="0.25">
      <c r="A116" s="39">
        <v>55</v>
      </c>
      <c r="B116" s="41">
        <v>324</v>
      </c>
      <c r="C116" s="43" t="s">
        <v>83</v>
      </c>
      <c r="D116" s="9">
        <f>SUM(D118)</f>
        <v>0</v>
      </c>
      <c r="E116" s="9">
        <f t="shared" ref="E116:J116" si="197">SUM(E118)</f>
        <v>0</v>
      </c>
      <c r="F116" s="9">
        <f t="shared" si="197"/>
        <v>0</v>
      </c>
      <c r="G116" s="9">
        <f t="shared" si="197"/>
        <v>0</v>
      </c>
      <c r="H116" s="9">
        <f t="shared" si="197"/>
        <v>106000</v>
      </c>
      <c r="I116" s="9">
        <f t="shared" si="197"/>
        <v>0</v>
      </c>
      <c r="J116" s="9">
        <f t="shared" si="197"/>
        <v>0</v>
      </c>
      <c r="K116" s="38">
        <f t="shared" ref="K116" si="198">SUM(D116:J116)</f>
        <v>106000</v>
      </c>
      <c r="L116" s="38">
        <f t="shared" ref="L116" si="199">SUM(D117:J117)</f>
        <v>-106000</v>
      </c>
      <c r="M116" s="38">
        <f t="shared" ref="M116" si="200">SUM(K116:L117)</f>
        <v>0</v>
      </c>
    </row>
    <row r="117" spans="1:13" s="19" customFormat="1" x14ac:dyDescent="0.25">
      <c r="A117" s="40"/>
      <c r="B117" s="42"/>
      <c r="C117" s="44"/>
      <c r="D117" s="10">
        <f>SUM(D119)</f>
        <v>0</v>
      </c>
      <c r="E117" s="10">
        <f t="shared" ref="E117:J117" si="201">SUM(E119)</f>
        <v>0</v>
      </c>
      <c r="F117" s="10">
        <f t="shared" si="201"/>
        <v>0</v>
      </c>
      <c r="G117" s="10">
        <f t="shared" si="201"/>
        <v>0</v>
      </c>
      <c r="H117" s="10">
        <f t="shared" si="201"/>
        <v>-106000</v>
      </c>
      <c r="I117" s="10">
        <f t="shared" si="201"/>
        <v>0</v>
      </c>
      <c r="J117" s="10">
        <f t="shared" si="201"/>
        <v>0</v>
      </c>
      <c r="K117" s="38"/>
      <c r="L117" s="38"/>
      <c r="M117" s="38"/>
    </row>
    <row r="118" spans="1:13" ht="15.75" x14ac:dyDescent="0.25">
      <c r="A118" s="26">
        <v>56</v>
      </c>
      <c r="B118" s="28">
        <v>3241</v>
      </c>
      <c r="C118" s="30" t="s">
        <v>83</v>
      </c>
      <c r="D118" s="1"/>
      <c r="E118" s="1"/>
      <c r="F118" s="1"/>
      <c r="G118" s="1"/>
      <c r="H118" s="1">
        <v>106000</v>
      </c>
      <c r="I118" s="1"/>
      <c r="J118" s="1"/>
      <c r="K118" s="25">
        <f t="shared" ref="K118" si="202">SUM(D118:J118)</f>
        <v>106000</v>
      </c>
      <c r="L118" s="25">
        <f t="shared" ref="L118" si="203">SUM(D119:J119)</f>
        <v>-106000</v>
      </c>
      <c r="M118" s="25">
        <f t="shared" ref="M118" si="204">SUM(K118:L119)</f>
        <v>0</v>
      </c>
    </row>
    <row r="119" spans="1:13" x14ac:dyDescent="0.25">
      <c r="A119" s="27"/>
      <c r="B119" s="29"/>
      <c r="C119" s="31"/>
      <c r="D119" s="2"/>
      <c r="E119" s="2"/>
      <c r="F119" s="2"/>
      <c r="G119" s="2"/>
      <c r="H119" s="2">
        <v>-106000</v>
      </c>
      <c r="I119" s="2"/>
      <c r="J119" s="2"/>
      <c r="K119" s="25"/>
      <c r="L119" s="25"/>
      <c r="M119" s="25"/>
    </row>
    <row r="120" spans="1:13" s="19" customFormat="1" ht="15.75" x14ac:dyDescent="0.25">
      <c r="A120" s="39">
        <v>57</v>
      </c>
      <c r="B120" s="41">
        <v>329</v>
      </c>
      <c r="C120" s="43" t="s">
        <v>32</v>
      </c>
      <c r="D120" s="9">
        <f>SUM(D122,D124,D126,D128,D130,D132)</f>
        <v>0</v>
      </c>
      <c r="E120" s="9">
        <f t="shared" ref="E120:J120" si="205">SUM(E122,E124,E126,E128,E130,E132)</f>
        <v>291000</v>
      </c>
      <c r="F120" s="9">
        <f t="shared" si="205"/>
        <v>15000</v>
      </c>
      <c r="G120" s="9">
        <f t="shared" si="205"/>
        <v>29000</v>
      </c>
      <c r="H120" s="9">
        <f t="shared" si="205"/>
        <v>110000</v>
      </c>
      <c r="I120" s="9">
        <f t="shared" si="205"/>
        <v>70000</v>
      </c>
      <c r="J120" s="9">
        <f t="shared" si="205"/>
        <v>0</v>
      </c>
      <c r="K120" s="38">
        <f t="shared" ref="K120" si="206">SUM(D120:J120)</f>
        <v>515000</v>
      </c>
      <c r="L120" s="38">
        <f t="shared" ref="L120" si="207">SUM(D121:J121)</f>
        <v>-274000</v>
      </c>
      <c r="M120" s="38">
        <f t="shared" ref="M120" si="208">SUM(K120:L121)</f>
        <v>241000</v>
      </c>
    </row>
    <row r="121" spans="1:13" s="19" customFormat="1" x14ac:dyDescent="0.25">
      <c r="A121" s="40"/>
      <c r="B121" s="42"/>
      <c r="C121" s="44"/>
      <c r="D121" s="10">
        <f>SUM(D123,D125,D127,D129,D131,D133)</f>
        <v>10000</v>
      </c>
      <c r="E121" s="10">
        <f t="shared" ref="E121:J121" si="209">SUM(E123,E125,E127,E129,E131,E133)</f>
        <v>-214000</v>
      </c>
      <c r="F121" s="10">
        <f t="shared" si="209"/>
        <v>0</v>
      </c>
      <c r="G121" s="10">
        <f t="shared" si="209"/>
        <v>-29000</v>
      </c>
      <c r="H121" s="10">
        <f t="shared" si="209"/>
        <v>-41000</v>
      </c>
      <c r="I121" s="10">
        <f t="shared" si="209"/>
        <v>0</v>
      </c>
      <c r="J121" s="10">
        <f t="shared" si="209"/>
        <v>0</v>
      </c>
      <c r="K121" s="38"/>
      <c r="L121" s="38"/>
      <c r="M121" s="38"/>
    </row>
    <row r="122" spans="1:13" ht="15.75" x14ac:dyDescent="0.25">
      <c r="A122" s="26">
        <v>58</v>
      </c>
      <c r="B122" s="28">
        <v>3291</v>
      </c>
      <c r="C122" s="30" t="s">
        <v>87</v>
      </c>
      <c r="D122" s="1"/>
      <c r="E122" s="1">
        <v>70000</v>
      </c>
      <c r="F122" s="1"/>
      <c r="G122" s="1"/>
      <c r="H122" s="1"/>
      <c r="I122" s="1"/>
      <c r="J122" s="1"/>
      <c r="K122" s="25">
        <f t="shared" ref="K122" si="210">SUM(D122:J122)</f>
        <v>70000</v>
      </c>
      <c r="L122" s="25">
        <f t="shared" ref="L122" si="211">SUM(D123:J123)</f>
        <v>-20000</v>
      </c>
      <c r="M122" s="25">
        <f t="shared" ref="M122" si="212">SUM(K122:L123)</f>
        <v>50000</v>
      </c>
    </row>
    <row r="123" spans="1:13" x14ac:dyDescent="0.25">
      <c r="A123" s="27"/>
      <c r="B123" s="29"/>
      <c r="C123" s="31"/>
      <c r="D123" s="2"/>
      <c r="E123" s="2">
        <v>-20000</v>
      </c>
      <c r="F123" s="2"/>
      <c r="G123" s="2"/>
      <c r="H123" s="2"/>
      <c r="I123" s="2"/>
      <c r="J123" s="2"/>
      <c r="K123" s="25"/>
      <c r="L123" s="25"/>
      <c r="M123" s="25"/>
    </row>
    <row r="124" spans="1:13" ht="15.75" x14ac:dyDescent="0.25">
      <c r="A124" s="26">
        <v>59</v>
      </c>
      <c r="B124" s="28">
        <v>3292</v>
      </c>
      <c r="C124" s="30" t="s">
        <v>73</v>
      </c>
      <c r="D124" s="1"/>
      <c r="E124" s="1">
        <v>10000</v>
      </c>
      <c r="F124" s="1"/>
      <c r="G124" s="1">
        <v>20000</v>
      </c>
      <c r="H124" s="1"/>
      <c r="I124" s="1"/>
      <c r="J124" s="1"/>
      <c r="K124" s="25">
        <f t="shared" ref="K124" si="213">SUM(D124:J124)</f>
        <v>30000</v>
      </c>
      <c r="L124" s="25">
        <f t="shared" ref="L124" si="214">SUM(D125:J125)</f>
        <v>-20000</v>
      </c>
      <c r="M124" s="25">
        <f t="shared" ref="M124" si="215">SUM(K124:L125)</f>
        <v>10000</v>
      </c>
    </row>
    <row r="125" spans="1:13" x14ac:dyDescent="0.25">
      <c r="A125" s="27"/>
      <c r="B125" s="29"/>
      <c r="C125" s="31"/>
      <c r="D125" s="2"/>
      <c r="E125" s="2"/>
      <c r="F125" s="2"/>
      <c r="G125" s="2">
        <v>-20000</v>
      </c>
      <c r="H125" s="2"/>
      <c r="I125" s="2"/>
      <c r="J125" s="2"/>
      <c r="K125" s="25"/>
      <c r="L125" s="25"/>
      <c r="M125" s="25"/>
    </row>
    <row r="126" spans="1:13" ht="15.75" x14ac:dyDescent="0.25">
      <c r="A126" s="26">
        <v>60</v>
      </c>
      <c r="B126" s="28">
        <v>3293</v>
      </c>
      <c r="C126" s="30" t="s">
        <v>33</v>
      </c>
      <c r="D126" s="1"/>
      <c r="E126" s="1">
        <v>2000</v>
      </c>
      <c r="F126" s="1">
        <v>5000</v>
      </c>
      <c r="G126" s="1"/>
      <c r="H126" s="1">
        <v>10000</v>
      </c>
      <c r="I126" s="1"/>
      <c r="J126" s="1"/>
      <c r="K126" s="25">
        <f t="shared" ref="K126" si="216">SUM(D126:J126)</f>
        <v>17000</v>
      </c>
      <c r="L126" s="25">
        <f t="shared" ref="L126" si="217">SUM(D127:J127)</f>
        <v>0</v>
      </c>
      <c r="M126" s="25">
        <f t="shared" ref="M126" si="218">SUM(K126:L127)</f>
        <v>17000</v>
      </c>
    </row>
    <row r="127" spans="1:13" x14ac:dyDescent="0.25">
      <c r="A127" s="27"/>
      <c r="B127" s="29"/>
      <c r="C127" s="31"/>
      <c r="D127" s="2"/>
      <c r="E127" s="2"/>
      <c r="F127" s="2"/>
      <c r="G127" s="2"/>
      <c r="H127" s="2"/>
      <c r="I127" s="2"/>
      <c r="J127" s="2"/>
      <c r="K127" s="25"/>
      <c r="L127" s="25"/>
      <c r="M127" s="25"/>
    </row>
    <row r="128" spans="1:13" ht="15.75" x14ac:dyDescent="0.25">
      <c r="A128" s="26">
        <v>61</v>
      </c>
      <c r="B128" s="28">
        <v>3294</v>
      </c>
      <c r="C128" s="30" t="s">
        <v>34</v>
      </c>
      <c r="D128" s="1"/>
      <c r="E128" s="1">
        <v>1000</v>
      </c>
      <c r="F128" s="1"/>
      <c r="G128" s="1"/>
      <c r="H128" s="1"/>
      <c r="I128" s="1"/>
      <c r="J128" s="1"/>
      <c r="K128" s="25">
        <f t="shared" ref="K128" si="219">SUM(D128:J128)</f>
        <v>1000</v>
      </c>
      <c r="L128" s="25">
        <f t="shared" ref="L128" si="220">SUM(D129:J129)</f>
        <v>0</v>
      </c>
      <c r="M128" s="25">
        <f t="shared" ref="M128" si="221">SUM(K128:L129)</f>
        <v>1000</v>
      </c>
    </row>
    <row r="129" spans="1:13" x14ac:dyDescent="0.25">
      <c r="A129" s="27"/>
      <c r="B129" s="29"/>
      <c r="C129" s="31"/>
      <c r="D129" s="2"/>
      <c r="E129" s="2"/>
      <c r="F129" s="2"/>
      <c r="G129" s="2"/>
      <c r="H129" s="2"/>
      <c r="I129" s="2"/>
      <c r="J129" s="2"/>
      <c r="K129" s="25"/>
      <c r="L129" s="25"/>
      <c r="M129" s="25"/>
    </row>
    <row r="130" spans="1:13" ht="15.75" x14ac:dyDescent="0.25">
      <c r="A130" s="26">
        <v>62</v>
      </c>
      <c r="B130" s="28">
        <v>3295</v>
      </c>
      <c r="C130" s="30" t="s">
        <v>84</v>
      </c>
      <c r="D130" s="1"/>
      <c r="E130" s="1"/>
      <c r="F130" s="1"/>
      <c r="G130" s="1"/>
      <c r="H130" s="1"/>
      <c r="I130" s="1"/>
      <c r="J130" s="1"/>
      <c r="K130" s="25">
        <f t="shared" ref="K130" si="222">SUM(D130:J130)</f>
        <v>0</v>
      </c>
      <c r="L130" s="25">
        <f t="shared" ref="L130" si="223">SUM(D131:J131)</f>
        <v>16000</v>
      </c>
      <c r="M130" s="25">
        <f t="shared" ref="M130" si="224">SUM(K130:L131)</f>
        <v>16000</v>
      </c>
    </row>
    <row r="131" spans="1:13" x14ac:dyDescent="0.25">
      <c r="A131" s="27"/>
      <c r="B131" s="29"/>
      <c r="C131" s="31"/>
      <c r="D131" s="2">
        <v>10000</v>
      </c>
      <c r="E131" s="2">
        <v>6000</v>
      </c>
      <c r="F131" s="2"/>
      <c r="G131" s="2"/>
      <c r="H131" s="2"/>
      <c r="I131" s="2"/>
      <c r="J131" s="2"/>
      <c r="K131" s="25"/>
      <c r="L131" s="25"/>
      <c r="M131" s="25"/>
    </row>
    <row r="132" spans="1:13" ht="15.75" x14ac:dyDescent="0.25">
      <c r="A132" s="26">
        <v>63</v>
      </c>
      <c r="B132" s="28">
        <v>3299</v>
      </c>
      <c r="C132" s="30" t="s">
        <v>35</v>
      </c>
      <c r="D132" s="1"/>
      <c r="E132" s="1">
        <v>208000</v>
      </c>
      <c r="F132" s="1">
        <v>10000</v>
      </c>
      <c r="G132" s="1">
        <v>9000</v>
      </c>
      <c r="H132" s="1">
        <v>100000</v>
      </c>
      <c r="I132" s="1">
        <v>70000</v>
      </c>
      <c r="J132" s="1"/>
      <c r="K132" s="25">
        <f t="shared" ref="K132" si="225">SUM(D132:J132)</f>
        <v>397000</v>
      </c>
      <c r="L132" s="25">
        <f t="shared" ref="L132" si="226">SUM(D133:J133)</f>
        <v>-250000</v>
      </c>
      <c r="M132" s="25">
        <f t="shared" ref="M132" si="227">SUM(K132:L133)</f>
        <v>147000</v>
      </c>
    </row>
    <row r="133" spans="1:13" x14ac:dyDescent="0.25">
      <c r="A133" s="27"/>
      <c r="B133" s="29"/>
      <c r="C133" s="31"/>
      <c r="D133" s="2"/>
      <c r="E133" s="2">
        <v>-200000</v>
      </c>
      <c r="F133" s="2"/>
      <c r="G133" s="2">
        <v>-9000</v>
      </c>
      <c r="H133" s="2">
        <v>-41000</v>
      </c>
      <c r="I133" s="2"/>
      <c r="J133" s="2"/>
      <c r="K133" s="25"/>
      <c r="L133" s="25"/>
      <c r="M133" s="25"/>
    </row>
    <row r="134" spans="1:13" s="19" customFormat="1" ht="15.75" x14ac:dyDescent="0.25">
      <c r="A134" s="39">
        <v>64</v>
      </c>
      <c r="B134" s="41">
        <v>34</v>
      </c>
      <c r="C134" s="43" t="s">
        <v>36</v>
      </c>
      <c r="D134" s="9">
        <f>SUM(D136)</f>
        <v>0</v>
      </c>
      <c r="E134" s="9">
        <f t="shared" ref="E134:I134" si="228">SUM(E136)</f>
        <v>7000</v>
      </c>
      <c r="F134" s="9">
        <f t="shared" si="228"/>
        <v>0</v>
      </c>
      <c r="G134" s="9">
        <f t="shared" si="228"/>
        <v>0</v>
      </c>
      <c r="H134" s="9">
        <f t="shared" si="228"/>
        <v>0</v>
      </c>
      <c r="I134" s="9">
        <f t="shared" si="228"/>
        <v>0</v>
      </c>
      <c r="J134" s="9">
        <f t="shared" ref="J134" si="229">SUM(J136)</f>
        <v>0</v>
      </c>
      <c r="K134" s="38">
        <f t="shared" ref="K134" si="230">SUM(D134:J134)</f>
        <v>7000</v>
      </c>
      <c r="L134" s="38">
        <f t="shared" ref="L134" si="231">SUM(D135:J135)</f>
        <v>0</v>
      </c>
      <c r="M134" s="38">
        <f t="shared" ref="M134" si="232">SUM(K134:L135)</f>
        <v>7000</v>
      </c>
    </row>
    <row r="135" spans="1:13" s="19" customFormat="1" x14ac:dyDescent="0.25">
      <c r="A135" s="40"/>
      <c r="B135" s="42"/>
      <c r="C135" s="44"/>
      <c r="D135" s="10">
        <f t="shared" ref="D135:I135" si="233">SUM(D137)</f>
        <v>0</v>
      </c>
      <c r="E135" s="10">
        <f t="shared" si="233"/>
        <v>0</v>
      </c>
      <c r="F135" s="10">
        <f t="shared" si="233"/>
        <v>0</v>
      </c>
      <c r="G135" s="10">
        <f t="shared" si="233"/>
        <v>0</v>
      </c>
      <c r="H135" s="10">
        <f t="shared" si="233"/>
        <v>0</v>
      </c>
      <c r="I135" s="10">
        <f t="shared" si="233"/>
        <v>0</v>
      </c>
      <c r="J135" s="10">
        <f t="shared" ref="J135" si="234">SUM(J137)</f>
        <v>0</v>
      </c>
      <c r="K135" s="38"/>
      <c r="L135" s="38"/>
      <c r="M135" s="38"/>
    </row>
    <row r="136" spans="1:13" s="19" customFormat="1" ht="15.75" x14ac:dyDescent="0.25">
      <c r="A136" s="39">
        <v>65</v>
      </c>
      <c r="B136" s="41">
        <v>343</v>
      </c>
      <c r="C136" s="43" t="s">
        <v>37</v>
      </c>
      <c r="D136" s="9">
        <f>SUM(D138,D140,D142)</f>
        <v>0</v>
      </c>
      <c r="E136" s="9">
        <f t="shared" ref="E136:I136" si="235">SUM(E138,E140,E142)</f>
        <v>7000</v>
      </c>
      <c r="F136" s="9">
        <f t="shared" si="235"/>
        <v>0</v>
      </c>
      <c r="G136" s="9">
        <f t="shared" si="235"/>
        <v>0</v>
      </c>
      <c r="H136" s="9">
        <f t="shared" si="235"/>
        <v>0</v>
      </c>
      <c r="I136" s="9">
        <f t="shared" si="235"/>
        <v>0</v>
      </c>
      <c r="J136" s="9">
        <f t="shared" ref="J136" si="236">SUM(J138,J140,J142)</f>
        <v>0</v>
      </c>
      <c r="K136" s="38">
        <f t="shared" ref="K136" si="237">SUM(D136:J136)</f>
        <v>7000</v>
      </c>
      <c r="L136" s="38">
        <f t="shared" ref="L136" si="238">SUM(D137:J137)</f>
        <v>0</v>
      </c>
      <c r="M136" s="38">
        <f t="shared" ref="M136" si="239">SUM(K136:L137)</f>
        <v>7000</v>
      </c>
    </row>
    <row r="137" spans="1:13" s="19" customFormat="1" x14ac:dyDescent="0.25">
      <c r="A137" s="40"/>
      <c r="B137" s="42"/>
      <c r="C137" s="44"/>
      <c r="D137" s="10">
        <f t="shared" ref="D137:I137" si="240">SUM(D139,D141,D143)</f>
        <v>0</v>
      </c>
      <c r="E137" s="10">
        <f t="shared" si="240"/>
        <v>0</v>
      </c>
      <c r="F137" s="10">
        <f t="shared" si="240"/>
        <v>0</v>
      </c>
      <c r="G137" s="10">
        <f t="shared" si="240"/>
        <v>0</v>
      </c>
      <c r="H137" s="10">
        <f t="shared" si="240"/>
        <v>0</v>
      </c>
      <c r="I137" s="10">
        <f t="shared" si="240"/>
        <v>0</v>
      </c>
      <c r="J137" s="10">
        <f t="shared" ref="J137" si="241">SUM(J139,J141,J143)</f>
        <v>0</v>
      </c>
      <c r="K137" s="38"/>
      <c r="L137" s="38"/>
      <c r="M137" s="38"/>
    </row>
    <row r="138" spans="1:13" ht="15.75" x14ac:dyDescent="0.25">
      <c r="A138" s="26">
        <v>66</v>
      </c>
      <c r="B138" s="28">
        <v>3431</v>
      </c>
      <c r="C138" s="30" t="s">
        <v>66</v>
      </c>
      <c r="D138" s="1"/>
      <c r="E138" s="1">
        <v>5000</v>
      </c>
      <c r="F138" s="1"/>
      <c r="G138" s="1"/>
      <c r="H138" s="1"/>
      <c r="I138" s="1"/>
      <c r="J138" s="1"/>
      <c r="K138" s="25">
        <f t="shared" ref="K138" si="242">SUM(D138:J138)</f>
        <v>5000</v>
      </c>
      <c r="L138" s="25">
        <f t="shared" ref="L138" si="243">SUM(D139:J139)</f>
        <v>0</v>
      </c>
      <c r="M138" s="25">
        <f t="shared" ref="M138" si="244">SUM(K138:L139)</f>
        <v>5000</v>
      </c>
    </row>
    <row r="139" spans="1:13" x14ac:dyDescent="0.25">
      <c r="A139" s="27"/>
      <c r="B139" s="29"/>
      <c r="C139" s="31"/>
      <c r="D139" s="2"/>
      <c r="E139" s="2"/>
      <c r="F139" s="2"/>
      <c r="G139" s="2"/>
      <c r="H139" s="2"/>
      <c r="I139" s="2"/>
      <c r="J139" s="2"/>
      <c r="K139" s="25"/>
      <c r="L139" s="25"/>
      <c r="M139" s="25"/>
    </row>
    <row r="140" spans="1:13" ht="15.75" x14ac:dyDescent="0.25">
      <c r="A140" s="26">
        <v>67</v>
      </c>
      <c r="B140" s="28">
        <v>3433</v>
      </c>
      <c r="C140" s="30" t="s">
        <v>42</v>
      </c>
      <c r="D140" s="1"/>
      <c r="E140" s="1">
        <v>1000</v>
      </c>
      <c r="F140" s="1"/>
      <c r="G140" s="1"/>
      <c r="H140" s="1"/>
      <c r="I140" s="1"/>
      <c r="J140" s="1"/>
      <c r="K140" s="25">
        <f t="shared" ref="K140" si="245">SUM(D140:J140)</f>
        <v>1000</v>
      </c>
      <c r="L140" s="25">
        <f t="shared" ref="L140" si="246">SUM(D141:J141)</f>
        <v>0</v>
      </c>
      <c r="M140" s="25">
        <f t="shared" ref="M140" si="247">SUM(K140:L141)</f>
        <v>1000</v>
      </c>
    </row>
    <row r="141" spans="1:13" x14ac:dyDescent="0.25">
      <c r="A141" s="27"/>
      <c r="B141" s="29"/>
      <c r="C141" s="31"/>
      <c r="D141" s="2"/>
      <c r="E141" s="2"/>
      <c r="F141" s="2" t="s">
        <v>88</v>
      </c>
      <c r="G141" s="2"/>
      <c r="H141" s="2"/>
      <c r="I141" s="2"/>
      <c r="J141" s="2"/>
      <c r="K141" s="25"/>
      <c r="L141" s="25"/>
      <c r="M141" s="25"/>
    </row>
    <row r="142" spans="1:13" ht="15.75" x14ac:dyDescent="0.25">
      <c r="A142" s="26">
        <v>68</v>
      </c>
      <c r="B142" s="28" t="s">
        <v>94</v>
      </c>
      <c r="C142" s="30" t="s">
        <v>43</v>
      </c>
      <c r="D142" s="1"/>
      <c r="E142" s="1">
        <v>1000</v>
      </c>
      <c r="F142" s="1"/>
      <c r="G142" s="1"/>
      <c r="H142" s="1"/>
      <c r="I142" s="1"/>
      <c r="J142" s="1"/>
      <c r="K142" s="25">
        <f t="shared" ref="K142" si="248">SUM(D142:J142)</f>
        <v>1000</v>
      </c>
      <c r="L142" s="25">
        <f t="shared" ref="L142" si="249">SUM(D143:J143)</f>
        <v>0</v>
      </c>
      <c r="M142" s="25">
        <f t="shared" ref="M142" si="250">SUM(K142:L143)</f>
        <v>1000</v>
      </c>
    </row>
    <row r="143" spans="1:13" x14ac:dyDescent="0.25">
      <c r="A143" s="27"/>
      <c r="B143" s="29"/>
      <c r="C143" s="31"/>
      <c r="D143" s="2"/>
      <c r="E143" s="2"/>
      <c r="F143" s="2"/>
      <c r="G143" s="2"/>
      <c r="H143" s="2"/>
      <c r="I143" s="2"/>
      <c r="J143" s="2"/>
      <c r="K143" s="25"/>
      <c r="L143" s="25"/>
      <c r="M143" s="25"/>
    </row>
    <row r="144" spans="1:13" s="19" customFormat="1" ht="15.75" x14ac:dyDescent="0.25">
      <c r="A144" s="39">
        <v>69</v>
      </c>
      <c r="B144" s="41">
        <v>37</v>
      </c>
      <c r="C144" s="43" t="s">
        <v>67</v>
      </c>
      <c r="D144" s="9">
        <f>SUM(D146)</f>
        <v>0</v>
      </c>
      <c r="E144" s="9">
        <f t="shared" ref="E144:J144" si="251">SUM(E146)</f>
        <v>110000</v>
      </c>
      <c r="F144" s="9">
        <f t="shared" si="251"/>
        <v>0</v>
      </c>
      <c r="G144" s="9">
        <f t="shared" si="251"/>
        <v>0</v>
      </c>
      <c r="H144" s="9">
        <f t="shared" si="251"/>
        <v>0</v>
      </c>
      <c r="I144" s="9">
        <f t="shared" si="251"/>
        <v>0</v>
      </c>
      <c r="J144" s="9">
        <f t="shared" si="251"/>
        <v>0</v>
      </c>
      <c r="K144" s="38">
        <f t="shared" ref="K144" si="252">SUM(D144:J144)</f>
        <v>110000</v>
      </c>
      <c r="L144" s="38">
        <f t="shared" ref="L144" si="253">SUM(D145:J145)</f>
        <v>69000</v>
      </c>
      <c r="M144" s="38">
        <f t="shared" ref="M144" si="254">SUM(K144:L145)</f>
        <v>179000</v>
      </c>
    </row>
    <row r="145" spans="1:13" s="19" customFormat="1" x14ac:dyDescent="0.25">
      <c r="A145" s="40"/>
      <c r="B145" s="42"/>
      <c r="C145" s="44"/>
      <c r="D145" s="10">
        <f>SUM(D147)</f>
        <v>0</v>
      </c>
      <c r="E145" s="10">
        <f t="shared" ref="E145:J145" si="255">SUM(E147)</f>
        <v>69000</v>
      </c>
      <c r="F145" s="10">
        <f t="shared" si="255"/>
        <v>0</v>
      </c>
      <c r="G145" s="10">
        <f t="shared" si="255"/>
        <v>0</v>
      </c>
      <c r="H145" s="10">
        <f t="shared" si="255"/>
        <v>0</v>
      </c>
      <c r="I145" s="10">
        <f t="shared" si="255"/>
        <v>0</v>
      </c>
      <c r="J145" s="10">
        <f t="shared" si="255"/>
        <v>0</v>
      </c>
      <c r="K145" s="38"/>
      <c r="L145" s="38"/>
      <c r="M145" s="38"/>
    </row>
    <row r="146" spans="1:13" s="18" customFormat="1" ht="15.75" x14ac:dyDescent="0.25">
      <c r="A146" s="32">
        <v>70</v>
      </c>
      <c r="B146" s="34">
        <v>3722</v>
      </c>
      <c r="C146" s="36" t="s">
        <v>68</v>
      </c>
      <c r="D146" s="1"/>
      <c r="E146" s="1">
        <v>110000</v>
      </c>
      <c r="F146" s="1"/>
      <c r="G146" s="1"/>
      <c r="H146" s="1"/>
      <c r="I146" s="1"/>
      <c r="J146" s="1"/>
      <c r="K146" s="25">
        <f t="shared" ref="K146" si="256">SUM(D146:J146)</f>
        <v>110000</v>
      </c>
      <c r="L146" s="25">
        <f t="shared" ref="L146" si="257">SUM(D147:J147)</f>
        <v>69000</v>
      </c>
      <c r="M146" s="25">
        <f t="shared" ref="M146" si="258">SUM(K146:L147)</f>
        <v>179000</v>
      </c>
    </row>
    <row r="147" spans="1:13" s="18" customFormat="1" x14ac:dyDescent="0.25">
      <c r="A147" s="33"/>
      <c r="B147" s="35"/>
      <c r="C147" s="37"/>
      <c r="D147" s="12"/>
      <c r="E147" s="12">
        <v>69000</v>
      </c>
      <c r="F147" s="12"/>
      <c r="G147" s="12"/>
      <c r="H147" s="12"/>
      <c r="I147" s="12"/>
      <c r="J147" s="12"/>
      <c r="K147" s="25"/>
      <c r="L147" s="25"/>
      <c r="M147" s="25"/>
    </row>
    <row r="148" spans="1:13" s="19" customFormat="1" ht="15.75" x14ac:dyDescent="0.25">
      <c r="A148" s="39">
        <v>71</v>
      </c>
      <c r="B148" s="41">
        <v>42</v>
      </c>
      <c r="C148" s="43" t="s">
        <v>70</v>
      </c>
      <c r="D148" s="9">
        <f>SUM(D150,D154,D168,D172)</f>
        <v>0</v>
      </c>
      <c r="E148" s="9">
        <f t="shared" ref="E148:J148" si="259">SUM(E150,E154,E168,E172)</f>
        <v>5000</v>
      </c>
      <c r="F148" s="9">
        <f t="shared" si="259"/>
        <v>74000</v>
      </c>
      <c r="G148" s="9">
        <f t="shared" si="259"/>
        <v>0</v>
      </c>
      <c r="H148" s="9">
        <f t="shared" si="259"/>
        <v>86000</v>
      </c>
      <c r="I148" s="9">
        <f t="shared" si="259"/>
        <v>30000</v>
      </c>
      <c r="J148" s="9">
        <f t="shared" si="259"/>
        <v>0</v>
      </c>
      <c r="K148" s="38">
        <f t="shared" ref="K148:K150" si="260">SUM(D148:J148)</f>
        <v>195000</v>
      </c>
      <c r="L148" s="38">
        <f t="shared" ref="L148" si="261">SUM(D149:J149)</f>
        <v>-28000</v>
      </c>
      <c r="M148" s="38">
        <f t="shared" ref="M148" si="262">SUM(K148:L149)</f>
        <v>167000</v>
      </c>
    </row>
    <row r="149" spans="1:13" s="19" customFormat="1" ht="15" customHeight="1" x14ac:dyDescent="0.25">
      <c r="A149" s="40"/>
      <c r="B149" s="42"/>
      <c r="C149" s="44"/>
      <c r="D149" s="10">
        <f t="shared" ref="D149:J149" si="263">SUM(D151,D155,D169)</f>
        <v>16000</v>
      </c>
      <c r="E149" s="10">
        <f t="shared" si="263"/>
        <v>0</v>
      </c>
      <c r="F149" s="10">
        <f t="shared" si="263"/>
        <v>0</v>
      </c>
      <c r="G149" s="10">
        <f t="shared" si="263"/>
        <v>0</v>
      </c>
      <c r="H149" s="10">
        <f t="shared" si="263"/>
        <v>-44000</v>
      </c>
      <c r="I149" s="10">
        <f t="shared" si="263"/>
        <v>0</v>
      </c>
      <c r="J149" s="10">
        <f t="shared" si="263"/>
        <v>0</v>
      </c>
      <c r="K149" s="38"/>
      <c r="L149" s="38"/>
      <c r="M149" s="38"/>
    </row>
    <row r="150" spans="1:13" s="19" customFormat="1" ht="15.75" x14ac:dyDescent="0.25">
      <c r="A150" s="39">
        <v>72</v>
      </c>
      <c r="B150" s="41">
        <v>421</v>
      </c>
      <c r="C150" s="43"/>
      <c r="D150" s="9">
        <f>SUM(D152)</f>
        <v>0</v>
      </c>
      <c r="E150" s="9">
        <f t="shared" ref="E150:J150" si="264">SUM(E152)</f>
        <v>0</v>
      </c>
      <c r="F150" s="9">
        <f t="shared" si="264"/>
        <v>0</v>
      </c>
      <c r="G150" s="9">
        <f t="shared" si="264"/>
        <v>0</v>
      </c>
      <c r="H150" s="9">
        <f t="shared" si="264"/>
        <v>0</v>
      </c>
      <c r="I150" s="9">
        <f t="shared" si="264"/>
        <v>0</v>
      </c>
      <c r="J150" s="9">
        <f t="shared" si="264"/>
        <v>0</v>
      </c>
      <c r="K150" s="38">
        <f t="shared" si="260"/>
        <v>0</v>
      </c>
      <c r="L150" s="38">
        <f t="shared" ref="L150" si="265">SUM(D151:J151)</f>
        <v>0</v>
      </c>
      <c r="M150" s="38">
        <f t="shared" ref="M150" si="266">SUM(K150:L151)</f>
        <v>0</v>
      </c>
    </row>
    <row r="151" spans="1:13" s="19" customFormat="1" x14ac:dyDescent="0.25">
      <c r="A151" s="40"/>
      <c r="B151" s="42"/>
      <c r="C151" s="44"/>
      <c r="D151" s="10">
        <f>SUM(D153)</f>
        <v>0</v>
      </c>
      <c r="E151" s="10">
        <f t="shared" ref="E151:J151" si="267">SUM(E153)</f>
        <v>0</v>
      </c>
      <c r="F151" s="10">
        <f t="shared" si="267"/>
        <v>0</v>
      </c>
      <c r="G151" s="10">
        <f t="shared" si="267"/>
        <v>0</v>
      </c>
      <c r="H151" s="10">
        <f t="shared" si="267"/>
        <v>0</v>
      </c>
      <c r="I151" s="10">
        <f t="shared" si="267"/>
        <v>0</v>
      </c>
      <c r="J151" s="10">
        <f t="shared" si="267"/>
        <v>0</v>
      </c>
      <c r="K151" s="38"/>
      <c r="L151" s="38"/>
      <c r="M151" s="38"/>
    </row>
    <row r="152" spans="1:13" ht="15.75" x14ac:dyDescent="0.25">
      <c r="A152" s="46">
        <v>73</v>
      </c>
      <c r="B152" s="48">
        <v>4212</v>
      </c>
      <c r="C152" s="50" t="s">
        <v>71</v>
      </c>
      <c r="D152" s="16"/>
      <c r="E152" s="16"/>
      <c r="F152" s="16"/>
      <c r="G152" s="16"/>
      <c r="H152" s="16"/>
      <c r="I152" s="16"/>
      <c r="J152" s="16"/>
      <c r="K152" s="25">
        <f t="shared" ref="K152" si="268">SUM(D152:J152)</f>
        <v>0</v>
      </c>
      <c r="L152" s="25">
        <f t="shared" ref="L152" si="269">SUM(D153:J153)</f>
        <v>0</v>
      </c>
      <c r="M152" s="25">
        <f t="shared" ref="M152" si="270">SUM(K152:L153)</f>
        <v>0</v>
      </c>
    </row>
    <row r="153" spans="1:13" x14ac:dyDescent="0.25">
      <c r="A153" s="47"/>
      <c r="B153" s="49"/>
      <c r="C153" s="51"/>
      <c r="D153" s="17"/>
      <c r="E153" s="17"/>
      <c r="F153" s="17"/>
      <c r="G153" s="17"/>
      <c r="H153" s="17"/>
      <c r="I153" s="17"/>
      <c r="J153" s="17"/>
      <c r="K153" s="25"/>
      <c r="L153" s="25"/>
      <c r="M153" s="25"/>
    </row>
    <row r="154" spans="1:13" s="19" customFormat="1" ht="15.75" x14ac:dyDescent="0.25">
      <c r="A154" s="39">
        <v>74</v>
      </c>
      <c r="B154" s="41">
        <v>422</v>
      </c>
      <c r="C154" s="43" t="s">
        <v>38</v>
      </c>
      <c r="D154" s="9">
        <f>SUM(D156,D158,D160,D162,D164,D166)</f>
        <v>0</v>
      </c>
      <c r="E154" s="9">
        <f t="shared" ref="E154:J154" si="271">SUM(E156,E158,E160,E162,E164,E166)</f>
        <v>0</v>
      </c>
      <c r="F154" s="9">
        <f t="shared" si="271"/>
        <v>74000</v>
      </c>
      <c r="G154" s="9">
        <f t="shared" si="271"/>
        <v>0</v>
      </c>
      <c r="H154" s="9">
        <f t="shared" si="271"/>
        <v>86000</v>
      </c>
      <c r="I154" s="9">
        <f t="shared" si="271"/>
        <v>30000</v>
      </c>
      <c r="J154" s="9">
        <f t="shared" si="271"/>
        <v>0</v>
      </c>
      <c r="K154" s="38">
        <f>SUM(K156,K158,K160,K162,K166)</f>
        <v>190000</v>
      </c>
      <c r="L154" s="38">
        <f t="shared" ref="L154" si="272">SUM(D155:J155)</f>
        <v>-28000</v>
      </c>
      <c r="M154" s="38">
        <f t="shared" ref="M154" si="273">SUM(K154:L155)</f>
        <v>162000</v>
      </c>
    </row>
    <row r="155" spans="1:13" s="19" customFormat="1" x14ac:dyDescent="0.25">
      <c r="A155" s="40"/>
      <c r="B155" s="42"/>
      <c r="C155" s="44"/>
      <c r="D155" s="10">
        <f>SUM(D157,D159,D161,D163,D165,D167)</f>
        <v>16000</v>
      </c>
      <c r="E155" s="10">
        <f t="shared" ref="E155:J155" si="274">SUM(E157,E159,E161,E163,E165,E167)</f>
        <v>0</v>
      </c>
      <c r="F155" s="10">
        <f t="shared" si="274"/>
        <v>0</v>
      </c>
      <c r="G155" s="10">
        <f t="shared" si="274"/>
        <v>0</v>
      </c>
      <c r="H155" s="10">
        <f t="shared" si="274"/>
        <v>-44000</v>
      </c>
      <c r="I155" s="10">
        <f t="shared" si="274"/>
        <v>0</v>
      </c>
      <c r="J155" s="10">
        <f t="shared" si="274"/>
        <v>0</v>
      </c>
      <c r="K155" s="38">
        <f t="shared" ref="K155" si="275">SUM(K157,K159,K163,K167)</f>
        <v>0</v>
      </c>
      <c r="L155" s="38"/>
      <c r="M155" s="38"/>
    </row>
    <row r="156" spans="1:13" ht="15.75" x14ac:dyDescent="0.25">
      <c r="A156" s="26">
        <v>75</v>
      </c>
      <c r="B156" s="28">
        <v>4221</v>
      </c>
      <c r="C156" s="30" t="s">
        <v>39</v>
      </c>
      <c r="D156" s="1"/>
      <c r="E156" s="1"/>
      <c r="F156" s="1">
        <v>64000</v>
      </c>
      <c r="G156" s="1"/>
      <c r="H156" s="1">
        <v>86000</v>
      </c>
      <c r="I156" s="1">
        <v>30000</v>
      </c>
      <c r="J156" s="1"/>
      <c r="K156" s="25">
        <f t="shared" ref="K156" si="276">SUM(D156:J156)</f>
        <v>180000</v>
      </c>
      <c r="L156" s="25">
        <f t="shared" ref="L156" si="277">SUM(D157:J157)</f>
        <v>-28000</v>
      </c>
      <c r="M156" s="25">
        <f t="shared" ref="M156" si="278">SUM(K156:L157)</f>
        <v>152000</v>
      </c>
    </row>
    <row r="157" spans="1:13" x14ac:dyDescent="0.25">
      <c r="A157" s="27"/>
      <c r="B157" s="29"/>
      <c r="C157" s="31"/>
      <c r="D157" s="2">
        <v>16000</v>
      </c>
      <c r="E157" s="2"/>
      <c r="F157" s="2"/>
      <c r="G157" s="2"/>
      <c r="H157" s="2">
        <v>-44000</v>
      </c>
      <c r="I157" s="2"/>
      <c r="J157" s="2"/>
      <c r="K157" s="25"/>
      <c r="L157" s="25"/>
      <c r="M157" s="25"/>
    </row>
    <row r="158" spans="1:13" ht="15.75" x14ac:dyDescent="0.25">
      <c r="A158" s="26">
        <v>76</v>
      </c>
      <c r="B158" s="28">
        <v>4222</v>
      </c>
      <c r="C158" s="30" t="s">
        <v>40</v>
      </c>
      <c r="D158" s="1"/>
      <c r="E158" s="1"/>
      <c r="F158" s="1"/>
      <c r="G158" s="1"/>
      <c r="H158" s="1"/>
      <c r="I158" s="1"/>
      <c r="J158" s="1"/>
      <c r="K158" s="25">
        <f t="shared" ref="K158" si="279">SUM(D158:J158)</f>
        <v>0</v>
      </c>
      <c r="L158" s="25">
        <f t="shared" ref="L158" si="280">SUM(D159:J159)</f>
        <v>0</v>
      </c>
      <c r="M158" s="25">
        <f t="shared" ref="M158" si="281">SUM(K158:L159)</f>
        <v>0</v>
      </c>
    </row>
    <row r="159" spans="1:13" x14ac:dyDescent="0.25">
      <c r="A159" s="27"/>
      <c r="B159" s="29"/>
      <c r="C159" s="31"/>
      <c r="D159" s="2"/>
      <c r="E159" s="2"/>
      <c r="F159" s="2"/>
      <c r="G159" s="2"/>
      <c r="H159" s="2"/>
      <c r="I159" s="2"/>
      <c r="J159" s="2"/>
      <c r="K159" s="25"/>
      <c r="L159" s="25"/>
      <c r="M159" s="25"/>
    </row>
    <row r="160" spans="1:13" ht="15.75" x14ac:dyDescent="0.25">
      <c r="A160" s="26">
        <v>77</v>
      </c>
      <c r="B160" s="28">
        <v>4223</v>
      </c>
      <c r="C160" s="30" t="s">
        <v>74</v>
      </c>
      <c r="D160" s="1"/>
      <c r="E160" s="1"/>
      <c r="F160" s="1"/>
      <c r="G160" s="1"/>
      <c r="H160" s="1"/>
      <c r="I160" s="1"/>
      <c r="J160" s="1"/>
      <c r="K160" s="25">
        <f t="shared" ref="K160" si="282">SUM(D160:J160)</f>
        <v>0</v>
      </c>
      <c r="L160" s="25">
        <f t="shared" ref="L160" si="283">SUM(D161:J161)</f>
        <v>0</v>
      </c>
      <c r="M160" s="25">
        <f t="shared" ref="M160" si="284">SUM(K160:L161)</f>
        <v>0</v>
      </c>
    </row>
    <row r="161" spans="1:13" x14ac:dyDescent="0.25">
      <c r="A161" s="27"/>
      <c r="B161" s="29"/>
      <c r="C161" s="31"/>
      <c r="D161" s="2"/>
      <c r="E161" s="2"/>
      <c r="F161" s="2"/>
      <c r="G161" s="2"/>
      <c r="H161" s="2"/>
      <c r="I161" s="2"/>
      <c r="J161" s="2"/>
      <c r="K161" s="25"/>
      <c r="L161" s="25"/>
      <c r="M161" s="25"/>
    </row>
    <row r="162" spans="1:13" ht="15.75" x14ac:dyDescent="0.25">
      <c r="A162" s="26">
        <v>78</v>
      </c>
      <c r="B162" s="28">
        <v>4225</v>
      </c>
      <c r="C162" s="30" t="s">
        <v>75</v>
      </c>
      <c r="D162" s="1"/>
      <c r="E162" s="1"/>
      <c r="F162" s="1"/>
      <c r="G162" s="1"/>
      <c r="H162" s="1"/>
      <c r="I162" s="1"/>
      <c r="J162" s="1"/>
      <c r="K162" s="25">
        <f t="shared" ref="K162" si="285">SUM(D162:J162)</f>
        <v>0</v>
      </c>
      <c r="L162" s="25">
        <f t="shared" ref="L162" si="286">SUM(D163:J163)</f>
        <v>0</v>
      </c>
      <c r="M162" s="25">
        <f t="shared" ref="M162" si="287">SUM(K162:L163)</f>
        <v>0</v>
      </c>
    </row>
    <row r="163" spans="1:13" x14ac:dyDescent="0.25">
      <c r="A163" s="27"/>
      <c r="B163" s="29"/>
      <c r="C163" s="31"/>
      <c r="D163" s="2"/>
      <c r="E163" s="2"/>
      <c r="F163" s="2"/>
      <c r="G163" s="2"/>
      <c r="H163" s="2"/>
      <c r="I163" s="2"/>
      <c r="J163" s="2"/>
      <c r="K163" s="25"/>
      <c r="L163" s="25"/>
      <c r="M163" s="25"/>
    </row>
    <row r="164" spans="1:13" ht="15.75" x14ac:dyDescent="0.25">
      <c r="A164" s="26">
        <v>79</v>
      </c>
      <c r="B164" s="28">
        <v>4226</v>
      </c>
      <c r="C164" s="30" t="s">
        <v>76</v>
      </c>
      <c r="D164" s="1"/>
      <c r="E164" s="1"/>
      <c r="F164" s="1"/>
      <c r="G164" s="1"/>
      <c r="H164" s="1"/>
      <c r="I164" s="1"/>
      <c r="J164" s="1"/>
      <c r="K164" s="25">
        <f t="shared" ref="K164" si="288">SUM(D164:J164)</f>
        <v>0</v>
      </c>
      <c r="L164" s="25">
        <f t="shared" ref="L164" si="289">SUM(D165:J165)</f>
        <v>0</v>
      </c>
      <c r="M164" s="25">
        <f t="shared" ref="M164" si="290">SUM(K164:L165)</f>
        <v>0</v>
      </c>
    </row>
    <row r="165" spans="1:13" x14ac:dyDescent="0.25">
      <c r="A165" s="27"/>
      <c r="B165" s="29"/>
      <c r="C165" s="31"/>
      <c r="D165" s="2"/>
      <c r="E165" s="2"/>
      <c r="F165" s="2"/>
      <c r="G165" s="2"/>
      <c r="H165" s="2"/>
      <c r="I165" s="2"/>
      <c r="J165" s="2"/>
      <c r="K165" s="25"/>
      <c r="L165" s="25"/>
      <c r="M165" s="25"/>
    </row>
    <row r="166" spans="1:13" ht="15.75" x14ac:dyDescent="0.25">
      <c r="A166" s="26">
        <v>80</v>
      </c>
      <c r="B166" s="28">
        <v>4227</v>
      </c>
      <c r="C166" s="30" t="s">
        <v>77</v>
      </c>
      <c r="D166" s="1"/>
      <c r="E166" s="1"/>
      <c r="F166" s="1">
        <v>10000</v>
      </c>
      <c r="G166" s="1"/>
      <c r="H166" s="1"/>
      <c r="I166" s="1"/>
      <c r="J166" s="1"/>
      <c r="K166" s="25">
        <f t="shared" ref="K166" si="291">SUM(D166:J166)</f>
        <v>10000</v>
      </c>
      <c r="L166" s="25">
        <f t="shared" ref="L166" si="292">SUM(D167:J167)</f>
        <v>0</v>
      </c>
      <c r="M166" s="25">
        <f t="shared" ref="M166" si="293">SUM(K166:L167)</f>
        <v>10000</v>
      </c>
    </row>
    <row r="167" spans="1:13" x14ac:dyDescent="0.25">
      <c r="A167" s="27"/>
      <c r="B167" s="29"/>
      <c r="C167" s="31"/>
      <c r="D167" s="2"/>
      <c r="E167" s="2"/>
      <c r="F167" s="2"/>
      <c r="G167" s="2"/>
      <c r="H167" s="2"/>
      <c r="I167" s="2"/>
      <c r="J167" s="2"/>
      <c r="K167" s="25"/>
      <c r="L167" s="25"/>
      <c r="M167" s="25"/>
    </row>
    <row r="168" spans="1:13" s="19" customFormat="1" ht="15.75" x14ac:dyDescent="0.25">
      <c r="A168" s="39">
        <v>81</v>
      </c>
      <c r="B168" s="41">
        <v>424</v>
      </c>
      <c r="C168" s="43" t="s">
        <v>41</v>
      </c>
      <c r="D168" s="9">
        <f>SUM(D170)</f>
        <v>0</v>
      </c>
      <c r="E168" s="9">
        <f t="shared" ref="E168:I168" si="294">SUM(E170)</f>
        <v>5000</v>
      </c>
      <c r="F168" s="9">
        <f t="shared" si="294"/>
        <v>0</v>
      </c>
      <c r="G168" s="9">
        <f t="shared" si="294"/>
        <v>0</v>
      </c>
      <c r="H168" s="9">
        <f t="shared" si="294"/>
        <v>0</v>
      </c>
      <c r="I168" s="9">
        <f t="shared" si="294"/>
        <v>0</v>
      </c>
      <c r="J168" s="9">
        <f t="shared" ref="J168" si="295">SUM(J170)</f>
        <v>0</v>
      </c>
      <c r="K168" s="38">
        <f t="shared" ref="K168" si="296">SUM(D168:J168)</f>
        <v>5000</v>
      </c>
      <c r="L168" s="38">
        <f t="shared" ref="L168" si="297">SUM(D169:J169)</f>
        <v>0</v>
      </c>
      <c r="M168" s="38">
        <f t="shared" ref="M168" si="298">SUM(K168:L169)</f>
        <v>5000</v>
      </c>
    </row>
    <row r="169" spans="1:13" s="19" customFormat="1" x14ac:dyDescent="0.25">
      <c r="A169" s="40"/>
      <c r="B169" s="42"/>
      <c r="C169" s="44"/>
      <c r="D169" s="10">
        <f t="shared" ref="D169:I169" si="299">SUM(D171)</f>
        <v>0</v>
      </c>
      <c r="E169" s="10">
        <f t="shared" si="299"/>
        <v>0</v>
      </c>
      <c r="F169" s="10">
        <f t="shared" si="299"/>
        <v>0</v>
      </c>
      <c r="G169" s="10">
        <f t="shared" si="299"/>
        <v>0</v>
      </c>
      <c r="H169" s="10">
        <f t="shared" si="299"/>
        <v>0</v>
      </c>
      <c r="I169" s="10">
        <f t="shared" si="299"/>
        <v>0</v>
      </c>
      <c r="J169" s="10">
        <f t="shared" ref="J169" si="300">SUM(J171)</f>
        <v>0</v>
      </c>
      <c r="K169" s="38"/>
      <c r="L169" s="38"/>
      <c r="M169" s="38"/>
    </row>
    <row r="170" spans="1:13" ht="15.75" x14ac:dyDescent="0.25">
      <c r="A170" s="26">
        <v>82</v>
      </c>
      <c r="B170" s="28">
        <v>4241</v>
      </c>
      <c r="C170" s="30" t="s">
        <v>69</v>
      </c>
      <c r="D170" s="1"/>
      <c r="E170" s="1">
        <v>5000</v>
      </c>
      <c r="F170" s="1"/>
      <c r="G170" s="1"/>
      <c r="H170" s="1"/>
      <c r="I170" s="1"/>
      <c r="J170" s="1"/>
      <c r="K170" s="25">
        <f t="shared" ref="K170" si="301">SUM(D170:J170)</f>
        <v>5000</v>
      </c>
      <c r="L170" s="25">
        <f t="shared" ref="L170" si="302">SUM(D171:J171)</f>
        <v>0</v>
      </c>
      <c r="M170" s="25">
        <f t="shared" ref="M170" si="303">SUM(K170:L171)</f>
        <v>5000</v>
      </c>
    </row>
    <row r="171" spans="1:13" x14ac:dyDescent="0.25">
      <c r="A171" s="27"/>
      <c r="B171" s="29"/>
      <c r="C171" s="31"/>
      <c r="D171" s="2"/>
      <c r="E171" s="2"/>
      <c r="F171" s="2"/>
      <c r="G171" s="2"/>
      <c r="H171" s="2"/>
      <c r="I171" s="2"/>
      <c r="J171" s="2"/>
      <c r="K171" s="25"/>
      <c r="L171" s="25"/>
      <c r="M171" s="25"/>
    </row>
    <row r="172" spans="1:13" s="19" customFormat="1" ht="15.75" x14ac:dyDescent="0.25">
      <c r="A172" s="39">
        <v>83</v>
      </c>
      <c r="B172" s="41">
        <v>38</v>
      </c>
      <c r="C172" s="43" t="s">
        <v>103</v>
      </c>
      <c r="D172" s="9">
        <f>SUM(D174)</f>
        <v>0</v>
      </c>
      <c r="E172" s="9">
        <f t="shared" ref="E172:J173" si="304">SUM(E174)</f>
        <v>0</v>
      </c>
      <c r="F172" s="9">
        <f t="shared" si="304"/>
        <v>0</v>
      </c>
      <c r="G172" s="9">
        <f t="shared" si="304"/>
        <v>0</v>
      </c>
      <c r="H172" s="9">
        <f t="shared" si="304"/>
        <v>0</v>
      </c>
      <c r="I172" s="9">
        <f t="shared" si="304"/>
        <v>0</v>
      </c>
      <c r="J172" s="9">
        <f t="shared" si="304"/>
        <v>0</v>
      </c>
      <c r="K172" s="38">
        <f t="shared" ref="K172" si="305">SUM(D172:J172)</f>
        <v>0</v>
      </c>
      <c r="L172" s="38">
        <f t="shared" ref="L172" si="306">SUM(D173:J173)</f>
        <v>316000</v>
      </c>
      <c r="M172" s="38">
        <f t="shared" ref="M172" si="307">SUM(K172:L173)</f>
        <v>316000</v>
      </c>
    </row>
    <row r="173" spans="1:13" s="19" customFormat="1" x14ac:dyDescent="0.25">
      <c r="A173" s="40"/>
      <c r="B173" s="42"/>
      <c r="C173" s="44"/>
      <c r="D173" s="10">
        <f t="shared" ref="D173:I173" si="308">SUM(D175)</f>
        <v>0</v>
      </c>
      <c r="E173" s="10">
        <f t="shared" si="308"/>
        <v>0</v>
      </c>
      <c r="F173" s="10">
        <f t="shared" si="308"/>
        <v>0</v>
      </c>
      <c r="G173" s="10">
        <f t="shared" si="308"/>
        <v>0</v>
      </c>
      <c r="H173" s="10">
        <f t="shared" si="308"/>
        <v>316000</v>
      </c>
      <c r="I173" s="10">
        <f t="shared" si="308"/>
        <v>0</v>
      </c>
      <c r="J173" s="10">
        <f t="shared" si="304"/>
        <v>0</v>
      </c>
      <c r="K173" s="38"/>
      <c r="L173" s="38"/>
      <c r="M173" s="38"/>
    </row>
    <row r="174" spans="1:13" ht="15.75" x14ac:dyDescent="0.25">
      <c r="A174" s="26">
        <v>84</v>
      </c>
      <c r="B174" s="28">
        <v>3813</v>
      </c>
      <c r="C174" s="30" t="s">
        <v>102</v>
      </c>
      <c r="D174" s="1"/>
      <c r="E174" s="1"/>
      <c r="F174" s="1"/>
      <c r="G174" s="1"/>
      <c r="H174" s="1"/>
      <c r="I174" s="1"/>
      <c r="J174" s="1"/>
      <c r="K174" s="25">
        <f t="shared" ref="K174" si="309">SUM(D174:J174)</f>
        <v>0</v>
      </c>
      <c r="L174" s="25">
        <f t="shared" ref="L174" si="310">SUM(D175:J175)</f>
        <v>316000</v>
      </c>
      <c r="M174" s="25">
        <f t="shared" ref="M174" si="311">SUM(K174:L175)</f>
        <v>316000</v>
      </c>
    </row>
    <row r="175" spans="1:13" x14ac:dyDescent="0.25">
      <c r="A175" s="27"/>
      <c r="B175" s="29"/>
      <c r="C175" s="31"/>
      <c r="D175" s="2"/>
      <c r="E175" s="2"/>
      <c r="F175" s="2"/>
      <c r="G175" s="2"/>
      <c r="H175" s="2">
        <v>316000</v>
      </c>
      <c r="I175" s="2"/>
      <c r="J175" s="2"/>
      <c r="K175" s="25"/>
      <c r="L175" s="25"/>
      <c r="M175" s="25"/>
    </row>
    <row r="176" spans="1:13" s="19" customFormat="1" ht="15.75" x14ac:dyDescent="0.25">
      <c r="A176" s="45"/>
      <c r="B176" s="41"/>
      <c r="C176" s="43"/>
      <c r="D176" s="9">
        <f t="shared" ref="D176:J177" si="312">D8-D58</f>
        <v>0</v>
      </c>
      <c r="E176" s="9">
        <f t="shared" si="312"/>
        <v>0</v>
      </c>
      <c r="F176" s="9">
        <f t="shared" si="312"/>
        <v>-150000</v>
      </c>
      <c r="G176" s="9">
        <f t="shared" si="312"/>
        <v>0</v>
      </c>
      <c r="H176" s="9">
        <f t="shared" si="312"/>
        <v>-80000</v>
      </c>
      <c r="I176" s="9">
        <f t="shared" si="312"/>
        <v>-70000</v>
      </c>
      <c r="J176" s="9">
        <f t="shared" si="312"/>
        <v>0</v>
      </c>
      <c r="K176" s="38">
        <f t="shared" ref="K176" si="313">SUM(D176:J176)</f>
        <v>-300000</v>
      </c>
      <c r="L176" s="38">
        <f t="shared" ref="L176" si="314">SUM(D177:J177)</f>
        <v>0</v>
      </c>
      <c r="M176" s="38">
        <f t="shared" ref="M176" si="315">SUM(K176:L177)</f>
        <v>-300000</v>
      </c>
    </row>
    <row r="177" spans="1:13" s="19" customFormat="1" x14ac:dyDescent="0.25">
      <c r="A177" s="45"/>
      <c r="B177" s="42"/>
      <c r="C177" s="44"/>
      <c r="D177" s="10">
        <f t="shared" si="312"/>
        <v>0</v>
      </c>
      <c r="E177" s="10">
        <f t="shared" si="312"/>
        <v>0</v>
      </c>
      <c r="F177" s="10">
        <f t="shared" si="312"/>
        <v>0</v>
      </c>
      <c r="G177" s="10">
        <f t="shared" si="312"/>
        <v>0</v>
      </c>
      <c r="H177" s="10">
        <f t="shared" si="312"/>
        <v>0</v>
      </c>
      <c r="I177" s="10">
        <f t="shared" si="312"/>
        <v>0</v>
      </c>
      <c r="J177" s="10">
        <f t="shared" si="312"/>
        <v>0</v>
      </c>
      <c r="K177" s="38"/>
      <c r="L177" s="38"/>
      <c r="M177" s="38"/>
    </row>
    <row r="178" spans="1:13" ht="15.75" customHeight="1" x14ac:dyDescent="0.25">
      <c r="A178" s="26">
        <v>85</v>
      </c>
      <c r="B178" s="53"/>
      <c r="C178" s="55" t="s">
        <v>90</v>
      </c>
      <c r="D178" s="1"/>
      <c r="E178" s="1"/>
      <c r="F178" s="1">
        <v>150000</v>
      </c>
      <c r="G178" s="1"/>
      <c r="H178" s="1">
        <v>80000</v>
      </c>
      <c r="I178" s="1">
        <v>70000</v>
      </c>
      <c r="J178" s="1"/>
      <c r="K178" s="63">
        <f t="shared" ref="K178" si="316">SUM(D178:J178)</f>
        <v>300000</v>
      </c>
      <c r="L178" s="63">
        <f t="shared" ref="L178" si="317">SUM(D179:J179)</f>
        <v>0</v>
      </c>
      <c r="M178" s="63">
        <f t="shared" ref="M178" si="318">SUM(K178:L179)</f>
        <v>300000</v>
      </c>
    </row>
    <row r="179" spans="1:13" ht="15" customHeight="1" x14ac:dyDescent="0.25">
      <c r="A179" s="27"/>
      <c r="B179" s="54"/>
      <c r="C179" s="56"/>
      <c r="D179" s="2"/>
      <c r="E179" s="2"/>
      <c r="F179" s="2"/>
      <c r="G179" s="2"/>
      <c r="H179" s="2"/>
      <c r="I179" s="2"/>
      <c r="J179" s="2"/>
      <c r="K179" s="64"/>
      <c r="L179" s="64"/>
      <c r="M179" s="64"/>
    </row>
    <row r="180" spans="1:13" s="19" customFormat="1" ht="15.75" x14ac:dyDescent="0.25">
      <c r="A180" s="39"/>
      <c r="B180" s="61"/>
      <c r="C180" s="59" t="s">
        <v>91</v>
      </c>
      <c r="D180" s="9">
        <f>D176+D178</f>
        <v>0</v>
      </c>
      <c r="E180" s="9">
        <f t="shared" ref="E180:J180" si="319">E176+E178</f>
        <v>0</v>
      </c>
      <c r="F180" s="9">
        <f t="shared" si="319"/>
        <v>0</v>
      </c>
      <c r="G180" s="9">
        <f t="shared" si="319"/>
        <v>0</v>
      </c>
      <c r="H180" s="9">
        <f t="shared" si="319"/>
        <v>0</v>
      </c>
      <c r="I180" s="9">
        <f>I176+I178</f>
        <v>0</v>
      </c>
      <c r="J180" s="9">
        <f t="shared" si="319"/>
        <v>0</v>
      </c>
      <c r="K180" s="57">
        <f t="shared" ref="K180" si="320">SUM(D180:J180)</f>
        <v>0</v>
      </c>
      <c r="L180" s="57">
        <f t="shared" ref="L180" si="321">SUM(D181:J181)</f>
        <v>0</v>
      </c>
      <c r="M180" s="57">
        <f t="shared" ref="M180" si="322">SUM(K180:L181)</f>
        <v>0</v>
      </c>
    </row>
    <row r="181" spans="1:13" s="19" customFormat="1" ht="15" customHeight="1" x14ac:dyDescent="0.25">
      <c r="A181" s="40"/>
      <c r="B181" s="62"/>
      <c r="C181" s="60"/>
      <c r="D181" s="10">
        <f>D177+D179</f>
        <v>0</v>
      </c>
      <c r="E181" s="10">
        <f t="shared" ref="E181:J181" si="323">E177+E179</f>
        <v>0</v>
      </c>
      <c r="F181" s="10">
        <f t="shared" si="323"/>
        <v>0</v>
      </c>
      <c r="G181" s="10">
        <f t="shared" si="323"/>
        <v>0</v>
      </c>
      <c r="H181" s="10">
        <f t="shared" si="323"/>
        <v>0</v>
      </c>
      <c r="I181" s="10">
        <f t="shared" si="323"/>
        <v>0</v>
      </c>
      <c r="J181" s="10">
        <f t="shared" si="323"/>
        <v>0</v>
      </c>
      <c r="K181" s="58"/>
      <c r="L181" s="58"/>
      <c r="M181" s="58"/>
    </row>
    <row r="182" spans="1:13" s="5" customFormat="1" x14ac:dyDescent="0.25">
      <c r="A182" s="7"/>
      <c r="B182" s="4"/>
    </row>
    <row r="183" spans="1:13" s="5" customFormat="1" ht="15.75" x14ac:dyDescent="0.25">
      <c r="A183" s="7"/>
      <c r="C183" s="8"/>
      <c r="D183" s="6"/>
      <c r="F183" s="11"/>
      <c r="G183" s="7"/>
      <c r="H183" s="11"/>
      <c r="K183" s="7" t="s">
        <v>46</v>
      </c>
      <c r="L183" s="11"/>
    </row>
    <row r="184" spans="1:13" s="5" customFormat="1" x14ac:dyDescent="0.25">
      <c r="A184" s="7"/>
      <c r="C184" s="7"/>
      <c r="D184" s="11"/>
      <c r="F184" s="11"/>
      <c r="G184" s="7"/>
      <c r="H184" s="11"/>
      <c r="K184" s="7" t="s">
        <v>47</v>
      </c>
      <c r="L184" s="7"/>
    </row>
    <row r="185" spans="1:13" s="24" customFormat="1" x14ac:dyDescent="0.25"/>
    <row r="186" spans="1:13" s="24" customFormat="1" x14ac:dyDescent="0.25"/>
    <row r="187" spans="1:13" s="24" customFormat="1" x14ac:dyDescent="0.25">
      <c r="C187" s="24" t="s">
        <v>106</v>
      </c>
    </row>
    <row r="188" spans="1:13" s="24" customFormat="1" x14ac:dyDescent="0.25">
      <c r="C188" s="24" t="s">
        <v>101</v>
      </c>
    </row>
    <row r="189" spans="1:13" s="24" customFormat="1" x14ac:dyDescent="0.25"/>
    <row r="190" spans="1:13" s="24" customFormat="1" x14ac:dyDescent="0.25"/>
    <row r="191" spans="1:13" s="24" customFormat="1" ht="15.75" x14ac:dyDescent="0.25">
      <c r="A191" s="3"/>
    </row>
    <row r="192" spans="1:13" s="5" customFormat="1" ht="15.75" x14ac:dyDescent="0.25">
      <c r="A192" s="6" t="s">
        <v>72</v>
      </c>
      <c r="B192" s="4"/>
      <c r="C192" s="5" t="s">
        <v>104</v>
      </c>
    </row>
  </sheetData>
  <sheetProtection sheet="1" objects="1" scenarios="1"/>
  <mergeCells count="523">
    <mergeCell ref="M180:M181"/>
    <mergeCell ref="L180:L181"/>
    <mergeCell ref="K180:K181"/>
    <mergeCell ref="C180:C181"/>
    <mergeCell ref="B180:B181"/>
    <mergeCell ref="A180:A181"/>
    <mergeCell ref="A178:A179"/>
    <mergeCell ref="B178:B179"/>
    <mergeCell ref="C178:C179"/>
    <mergeCell ref="K178:K179"/>
    <mergeCell ref="L178:L179"/>
    <mergeCell ref="M178:M179"/>
    <mergeCell ref="A54:A55"/>
    <mergeCell ref="B54:B55"/>
    <mergeCell ref="C54:C55"/>
    <mergeCell ref="K54:K55"/>
    <mergeCell ref="L54:L55"/>
    <mergeCell ref="M54:M55"/>
    <mergeCell ref="A56:A57"/>
    <mergeCell ref="B56:B57"/>
    <mergeCell ref="C56:C57"/>
    <mergeCell ref="K56:K57"/>
    <mergeCell ref="L56:L57"/>
    <mergeCell ref="M56:M57"/>
    <mergeCell ref="A50:A51"/>
    <mergeCell ref="B50:B51"/>
    <mergeCell ref="C50:C51"/>
    <mergeCell ref="K50:K51"/>
    <mergeCell ref="L50:L51"/>
    <mergeCell ref="M50:M51"/>
    <mergeCell ref="A128:A129"/>
    <mergeCell ref="B128:B129"/>
    <mergeCell ref="C128:C129"/>
    <mergeCell ref="K128:K129"/>
    <mergeCell ref="L128:L129"/>
    <mergeCell ref="M128:M129"/>
    <mergeCell ref="A98:A99"/>
    <mergeCell ref="B98:B99"/>
    <mergeCell ref="C98:C99"/>
    <mergeCell ref="K98:K99"/>
    <mergeCell ref="L98:L99"/>
    <mergeCell ref="M98:M99"/>
    <mergeCell ref="A126:A127"/>
    <mergeCell ref="B126:B127"/>
    <mergeCell ref="C126:C127"/>
    <mergeCell ref="K126:K127"/>
    <mergeCell ref="L126:L127"/>
    <mergeCell ref="M126:M127"/>
    <mergeCell ref="A4:M4"/>
    <mergeCell ref="M170:M171"/>
    <mergeCell ref="A176:A177"/>
    <mergeCell ref="B176:B177"/>
    <mergeCell ref="C176:C177"/>
    <mergeCell ref="K176:K177"/>
    <mergeCell ref="L176:L177"/>
    <mergeCell ref="M176:M177"/>
    <mergeCell ref="A170:A171"/>
    <mergeCell ref="B170:B171"/>
    <mergeCell ref="C170:C171"/>
    <mergeCell ref="K170:K171"/>
    <mergeCell ref="L170:L171"/>
    <mergeCell ref="M166:M167"/>
    <mergeCell ref="A168:A169"/>
    <mergeCell ref="B168:B169"/>
    <mergeCell ref="C168:C169"/>
    <mergeCell ref="K168:K169"/>
    <mergeCell ref="L168:L169"/>
    <mergeCell ref="M168:M169"/>
    <mergeCell ref="A166:A167"/>
    <mergeCell ref="B166:B167"/>
    <mergeCell ref="C166:C167"/>
    <mergeCell ref="K166:K167"/>
    <mergeCell ref="L166:L167"/>
    <mergeCell ref="M156:M157"/>
    <mergeCell ref="A158:A159"/>
    <mergeCell ref="B158:B159"/>
    <mergeCell ref="C158:C159"/>
    <mergeCell ref="K158:K159"/>
    <mergeCell ref="L158:L159"/>
    <mergeCell ref="M158:M159"/>
    <mergeCell ref="A156:A157"/>
    <mergeCell ref="B156:B157"/>
    <mergeCell ref="C156:C157"/>
    <mergeCell ref="K156:K157"/>
    <mergeCell ref="L156:L157"/>
    <mergeCell ref="A162:A163"/>
    <mergeCell ref="B162:B163"/>
    <mergeCell ref="C162:C163"/>
    <mergeCell ref="K162:K163"/>
    <mergeCell ref="L162:L163"/>
    <mergeCell ref="M162:M163"/>
    <mergeCell ref="A164:A165"/>
    <mergeCell ref="B164:B165"/>
    <mergeCell ref="C164:C165"/>
    <mergeCell ref="K164:K165"/>
    <mergeCell ref="L164:L165"/>
    <mergeCell ref="M148:M149"/>
    <mergeCell ref="A154:A155"/>
    <mergeCell ref="B154:B155"/>
    <mergeCell ref="C154:C155"/>
    <mergeCell ref="K154:K155"/>
    <mergeCell ref="L154:L155"/>
    <mergeCell ref="M154:M155"/>
    <mergeCell ref="A148:A149"/>
    <mergeCell ref="B148:B149"/>
    <mergeCell ref="C148:C149"/>
    <mergeCell ref="K148:K149"/>
    <mergeCell ref="L148:L149"/>
    <mergeCell ref="A150:A151"/>
    <mergeCell ref="B150:B151"/>
    <mergeCell ref="C150:C151"/>
    <mergeCell ref="K150:K151"/>
    <mergeCell ref="L150:L151"/>
    <mergeCell ref="M150:M151"/>
    <mergeCell ref="A152:A153"/>
    <mergeCell ref="B152:B153"/>
    <mergeCell ref="C152:C153"/>
    <mergeCell ref="K152:K153"/>
    <mergeCell ref="L152:L153"/>
    <mergeCell ref="M152:M153"/>
    <mergeCell ref="M142:M143"/>
    <mergeCell ref="A146:A147"/>
    <mergeCell ref="B146:B147"/>
    <mergeCell ref="C146:C147"/>
    <mergeCell ref="K146:K147"/>
    <mergeCell ref="L146:L147"/>
    <mergeCell ref="M146:M147"/>
    <mergeCell ref="A142:A143"/>
    <mergeCell ref="B142:B143"/>
    <mergeCell ref="C142:C143"/>
    <mergeCell ref="K142:K143"/>
    <mergeCell ref="L142:L143"/>
    <mergeCell ref="A144:A145"/>
    <mergeCell ref="B144:B145"/>
    <mergeCell ref="C144:C145"/>
    <mergeCell ref="K144:K145"/>
    <mergeCell ref="L144:L145"/>
    <mergeCell ref="M144:M145"/>
    <mergeCell ref="M138:M139"/>
    <mergeCell ref="A140:A141"/>
    <mergeCell ref="B140:B141"/>
    <mergeCell ref="C140:C141"/>
    <mergeCell ref="K140:K141"/>
    <mergeCell ref="L140:L141"/>
    <mergeCell ref="M140:M141"/>
    <mergeCell ref="A138:A139"/>
    <mergeCell ref="B138:B139"/>
    <mergeCell ref="C138:C139"/>
    <mergeCell ref="K138:K139"/>
    <mergeCell ref="L138:L139"/>
    <mergeCell ref="M134:M135"/>
    <mergeCell ref="A136:A137"/>
    <mergeCell ref="B136:B137"/>
    <mergeCell ref="C136:C137"/>
    <mergeCell ref="K136:K137"/>
    <mergeCell ref="L136:L137"/>
    <mergeCell ref="M136:M137"/>
    <mergeCell ref="A134:A135"/>
    <mergeCell ref="B134:B135"/>
    <mergeCell ref="C134:C135"/>
    <mergeCell ref="K134:K135"/>
    <mergeCell ref="L134:L135"/>
    <mergeCell ref="M130:M131"/>
    <mergeCell ref="A132:A133"/>
    <mergeCell ref="B132:B133"/>
    <mergeCell ref="C132:C133"/>
    <mergeCell ref="K132:K133"/>
    <mergeCell ref="L132:L133"/>
    <mergeCell ref="M132:M133"/>
    <mergeCell ref="A130:A131"/>
    <mergeCell ref="B130:B131"/>
    <mergeCell ref="C130:C131"/>
    <mergeCell ref="K130:K131"/>
    <mergeCell ref="L130:L131"/>
    <mergeCell ref="M122:M123"/>
    <mergeCell ref="A124:A125"/>
    <mergeCell ref="B124:B125"/>
    <mergeCell ref="C124:C125"/>
    <mergeCell ref="K124:K125"/>
    <mergeCell ref="L124:L125"/>
    <mergeCell ref="M124:M125"/>
    <mergeCell ref="A122:A123"/>
    <mergeCell ref="B122:B123"/>
    <mergeCell ref="C122:C123"/>
    <mergeCell ref="K122:K123"/>
    <mergeCell ref="L122:L123"/>
    <mergeCell ref="M114:M115"/>
    <mergeCell ref="A120:A121"/>
    <mergeCell ref="B120:B121"/>
    <mergeCell ref="C120:C121"/>
    <mergeCell ref="K120:K121"/>
    <mergeCell ref="L120:L121"/>
    <mergeCell ref="M120:M121"/>
    <mergeCell ref="A114:A115"/>
    <mergeCell ref="B114:B115"/>
    <mergeCell ref="C114:C115"/>
    <mergeCell ref="K114:K115"/>
    <mergeCell ref="L114:L115"/>
    <mergeCell ref="A116:A117"/>
    <mergeCell ref="B116:B117"/>
    <mergeCell ref="C116:C117"/>
    <mergeCell ref="K116:K117"/>
    <mergeCell ref="L116:L117"/>
    <mergeCell ref="M116:M117"/>
    <mergeCell ref="A118:A119"/>
    <mergeCell ref="B118:B119"/>
    <mergeCell ref="C118:C119"/>
    <mergeCell ref="K118:K119"/>
    <mergeCell ref="L118:L119"/>
    <mergeCell ref="M118:M119"/>
    <mergeCell ref="M110:M111"/>
    <mergeCell ref="A112:A113"/>
    <mergeCell ref="B112:B113"/>
    <mergeCell ref="C112:C113"/>
    <mergeCell ref="K112:K113"/>
    <mergeCell ref="L112:L113"/>
    <mergeCell ref="M112:M113"/>
    <mergeCell ref="A110:A111"/>
    <mergeCell ref="B110:B111"/>
    <mergeCell ref="C110:C111"/>
    <mergeCell ref="K110:K111"/>
    <mergeCell ref="L110:L111"/>
    <mergeCell ref="M106:M107"/>
    <mergeCell ref="A108:A109"/>
    <mergeCell ref="B108:B109"/>
    <mergeCell ref="C108:C109"/>
    <mergeCell ref="K108:K109"/>
    <mergeCell ref="L108:L109"/>
    <mergeCell ref="M108:M109"/>
    <mergeCell ref="A106:A107"/>
    <mergeCell ref="B106:B107"/>
    <mergeCell ref="C106:C107"/>
    <mergeCell ref="K106:K107"/>
    <mergeCell ref="L106:L107"/>
    <mergeCell ref="M102:M103"/>
    <mergeCell ref="A104:A105"/>
    <mergeCell ref="B104:B105"/>
    <mergeCell ref="C104:C105"/>
    <mergeCell ref="K104:K105"/>
    <mergeCell ref="L104:L105"/>
    <mergeCell ref="M104:M105"/>
    <mergeCell ref="A102:A103"/>
    <mergeCell ref="B102:B103"/>
    <mergeCell ref="C102:C103"/>
    <mergeCell ref="K102:K103"/>
    <mergeCell ref="L102:L103"/>
    <mergeCell ref="M96:M97"/>
    <mergeCell ref="A100:A101"/>
    <mergeCell ref="B100:B101"/>
    <mergeCell ref="C100:C101"/>
    <mergeCell ref="K100:K101"/>
    <mergeCell ref="L100:L101"/>
    <mergeCell ref="M100:M101"/>
    <mergeCell ref="A96:A97"/>
    <mergeCell ref="B96:B97"/>
    <mergeCell ref="C96:C97"/>
    <mergeCell ref="K96:K97"/>
    <mergeCell ref="L96:L97"/>
    <mergeCell ref="M92:M93"/>
    <mergeCell ref="A94:A95"/>
    <mergeCell ref="B94:B95"/>
    <mergeCell ref="C94:C95"/>
    <mergeCell ref="K94:K95"/>
    <mergeCell ref="L94:L95"/>
    <mergeCell ref="M94:M95"/>
    <mergeCell ref="A92:A93"/>
    <mergeCell ref="B92:B93"/>
    <mergeCell ref="C92:C93"/>
    <mergeCell ref="K92:K93"/>
    <mergeCell ref="L92:L93"/>
    <mergeCell ref="M88:M89"/>
    <mergeCell ref="A90:A91"/>
    <mergeCell ref="B90:B91"/>
    <mergeCell ref="C90:C91"/>
    <mergeCell ref="K90:K91"/>
    <mergeCell ref="L90:L91"/>
    <mergeCell ref="M90:M91"/>
    <mergeCell ref="A88:A89"/>
    <mergeCell ref="B88:B89"/>
    <mergeCell ref="C88:C89"/>
    <mergeCell ref="K88:K89"/>
    <mergeCell ref="L88:L89"/>
    <mergeCell ref="M84:M85"/>
    <mergeCell ref="A86:A87"/>
    <mergeCell ref="B86:B87"/>
    <mergeCell ref="C86:C87"/>
    <mergeCell ref="K86:K87"/>
    <mergeCell ref="L86:L87"/>
    <mergeCell ref="M86:M87"/>
    <mergeCell ref="A84:A85"/>
    <mergeCell ref="B84:B85"/>
    <mergeCell ref="C84:C85"/>
    <mergeCell ref="K84:K85"/>
    <mergeCell ref="L84:L85"/>
    <mergeCell ref="M80:M81"/>
    <mergeCell ref="A82:A83"/>
    <mergeCell ref="B82:B83"/>
    <mergeCell ref="C82:C83"/>
    <mergeCell ref="K82:K83"/>
    <mergeCell ref="L82:L83"/>
    <mergeCell ref="M82:M83"/>
    <mergeCell ref="A80:A81"/>
    <mergeCell ref="B80:B81"/>
    <mergeCell ref="C80:C81"/>
    <mergeCell ref="K80:K81"/>
    <mergeCell ref="L80:L81"/>
    <mergeCell ref="M76:M77"/>
    <mergeCell ref="A78:A79"/>
    <mergeCell ref="B78:B79"/>
    <mergeCell ref="C78:C79"/>
    <mergeCell ref="K78:K79"/>
    <mergeCell ref="L78:L79"/>
    <mergeCell ref="M78:M79"/>
    <mergeCell ref="A76:A77"/>
    <mergeCell ref="B76:B77"/>
    <mergeCell ref="C76:C77"/>
    <mergeCell ref="K76:K77"/>
    <mergeCell ref="L76:L77"/>
    <mergeCell ref="M72:M73"/>
    <mergeCell ref="A74:A75"/>
    <mergeCell ref="B74:B75"/>
    <mergeCell ref="C74:C75"/>
    <mergeCell ref="K74:K75"/>
    <mergeCell ref="L74:L75"/>
    <mergeCell ref="M74:M75"/>
    <mergeCell ref="A72:A73"/>
    <mergeCell ref="B72:B73"/>
    <mergeCell ref="C72:C73"/>
    <mergeCell ref="K72:K73"/>
    <mergeCell ref="L72:L73"/>
    <mergeCell ref="M68:M69"/>
    <mergeCell ref="A70:A71"/>
    <mergeCell ref="B70:B71"/>
    <mergeCell ref="C70:C71"/>
    <mergeCell ref="K70:K71"/>
    <mergeCell ref="L70:L71"/>
    <mergeCell ref="M70:M71"/>
    <mergeCell ref="A68:A69"/>
    <mergeCell ref="B68:B69"/>
    <mergeCell ref="C68:C69"/>
    <mergeCell ref="K68:K69"/>
    <mergeCell ref="L68:L69"/>
    <mergeCell ref="L60:L61"/>
    <mergeCell ref="M60:M61"/>
    <mergeCell ref="A58:A59"/>
    <mergeCell ref="B58:B59"/>
    <mergeCell ref="C58:C59"/>
    <mergeCell ref="K58:K59"/>
    <mergeCell ref="L58:L59"/>
    <mergeCell ref="M62:M63"/>
    <mergeCell ref="A64:A65"/>
    <mergeCell ref="B64:B65"/>
    <mergeCell ref="C64:C65"/>
    <mergeCell ref="K64:K65"/>
    <mergeCell ref="L64:L65"/>
    <mergeCell ref="M64:M65"/>
    <mergeCell ref="A62:A63"/>
    <mergeCell ref="B62:B63"/>
    <mergeCell ref="C62:C63"/>
    <mergeCell ref="K62:K63"/>
    <mergeCell ref="L62:L63"/>
    <mergeCell ref="M38:M39"/>
    <mergeCell ref="A40:A41"/>
    <mergeCell ref="B40:B41"/>
    <mergeCell ref="C40:C41"/>
    <mergeCell ref="K40:K41"/>
    <mergeCell ref="L40:L41"/>
    <mergeCell ref="M40:M41"/>
    <mergeCell ref="A38:A39"/>
    <mergeCell ref="B38:B39"/>
    <mergeCell ref="C38:C39"/>
    <mergeCell ref="K38:K39"/>
    <mergeCell ref="L38:L39"/>
    <mergeCell ref="M8:M9"/>
    <mergeCell ref="A36:A37"/>
    <mergeCell ref="B36:B37"/>
    <mergeCell ref="C36:C37"/>
    <mergeCell ref="K36:K37"/>
    <mergeCell ref="L36:L37"/>
    <mergeCell ref="M36:M37"/>
    <mergeCell ref="K8:K9"/>
    <mergeCell ref="C8:C9"/>
    <mergeCell ref="B8:B9"/>
    <mergeCell ref="A8:A9"/>
    <mergeCell ref="L8:L9"/>
    <mergeCell ref="A10:A11"/>
    <mergeCell ref="B10:B11"/>
    <mergeCell ref="C10:C11"/>
    <mergeCell ref="K10:K11"/>
    <mergeCell ref="L10:L11"/>
    <mergeCell ref="M10:M11"/>
    <mergeCell ref="A18:A19"/>
    <mergeCell ref="B18:B19"/>
    <mergeCell ref="C18:C19"/>
    <mergeCell ref="K18:K19"/>
    <mergeCell ref="L18:L19"/>
    <mergeCell ref="M18:M19"/>
    <mergeCell ref="A12:A13"/>
    <mergeCell ref="B12:B13"/>
    <mergeCell ref="C12:C13"/>
    <mergeCell ref="K12:K13"/>
    <mergeCell ref="L12:L13"/>
    <mergeCell ref="M12:M13"/>
    <mergeCell ref="A16:A17"/>
    <mergeCell ref="B16:B17"/>
    <mergeCell ref="C16:C17"/>
    <mergeCell ref="K16:K17"/>
    <mergeCell ref="L16:L17"/>
    <mergeCell ref="M16:M17"/>
    <mergeCell ref="A14:A15"/>
    <mergeCell ref="B14:B15"/>
    <mergeCell ref="C14:C15"/>
    <mergeCell ref="K14:K15"/>
    <mergeCell ref="L14:L15"/>
    <mergeCell ref="M14:M15"/>
    <mergeCell ref="A20:A21"/>
    <mergeCell ref="B20:B21"/>
    <mergeCell ref="C20:C21"/>
    <mergeCell ref="K20:K21"/>
    <mergeCell ref="L20:L21"/>
    <mergeCell ref="M20:M21"/>
    <mergeCell ref="A22:A23"/>
    <mergeCell ref="B22:B23"/>
    <mergeCell ref="C22:C23"/>
    <mergeCell ref="K22:K23"/>
    <mergeCell ref="L22:L23"/>
    <mergeCell ref="M22:M23"/>
    <mergeCell ref="A26:A27"/>
    <mergeCell ref="B26:B27"/>
    <mergeCell ref="C26:C27"/>
    <mergeCell ref="K26:K27"/>
    <mergeCell ref="L26:L27"/>
    <mergeCell ref="M26:M27"/>
    <mergeCell ref="A24:A25"/>
    <mergeCell ref="B24:B25"/>
    <mergeCell ref="C24:C25"/>
    <mergeCell ref="K24:K25"/>
    <mergeCell ref="L24:L25"/>
    <mergeCell ref="M24:M25"/>
    <mergeCell ref="A28:A29"/>
    <mergeCell ref="B28:B29"/>
    <mergeCell ref="C28:C29"/>
    <mergeCell ref="K28:K29"/>
    <mergeCell ref="L28:L29"/>
    <mergeCell ref="M28:M29"/>
    <mergeCell ref="A30:A31"/>
    <mergeCell ref="B30:B31"/>
    <mergeCell ref="C30:C31"/>
    <mergeCell ref="K30:K31"/>
    <mergeCell ref="L30:L31"/>
    <mergeCell ref="M30:M31"/>
    <mergeCell ref="A32:A33"/>
    <mergeCell ref="B32:B33"/>
    <mergeCell ref="C32:C33"/>
    <mergeCell ref="K32:K33"/>
    <mergeCell ref="L32:L33"/>
    <mergeCell ref="M32:M33"/>
    <mergeCell ref="A34:A35"/>
    <mergeCell ref="B34:B35"/>
    <mergeCell ref="C34:C35"/>
    <mergeCell ref="K34:K35"/>
    <mergeCell ref="L34:L35"/>
    <mergeCell ref="M34:M35"/>
    <mergeCell ref="A42:A43"/>
    <mergeCell ref="B42:B43"/>
    <mergeCell ref="C42:C43"/>
    <mergeCell ref="K42:K43"/>
    <mergeCell ref="L42:L43"/>
    <mergeCell ref="M42:M43"/>
    <mergeCell ref="A66:A67"/>
    <mergeCell ref="B66:B67"/>
    <mergeCell ref="C66:C67"/>
    <mergeCell ref="K66:K67"/>
    <mergeCell ref="L66:L67"/>
    <mergeCell ref="M66:M67"/>
    <mergeCell ref="M46:M47"/>
    <mergeCell ref="A48:A49"/>
    <mergeCell ref="B48:B49"/>
    <mergeCell ref="C48:C49"/>
    <mergeCell ref="K48:K49"/>
    <mergeCell ref="L48:L49"/>
    <mergeCell ref="M48:M49"/>
    <mergeCell ref="A46:A47"/>
    <mergeCell ref="B46:B47"/>
    <mergeCell ref="C46:C47"/>
    <mergeCell ref="K46:K47"/>
    <mergeCell ref="L46:L47"/>
    <mergeCell ref="A172:A173"/>
    <mergeCell ref="B172:B173"/>
    <mergeCell ref="C172:C173"/>
    <mergeCell ref="K172:K173"/>
    <mergeCell ref="L172:L173"/>
    <mergeCell ref="M172:M173"/>
    <mergeCell ref="A174:A175"/>
    <mergeCell ref="B174:B175"/>
    <mergeCell ref="C174:C175"/>
    <mergeCell ref="K174:K175"/>
    <mergeCell ref="L174:L175"/>
    <mergeCell ref="M174:M175"/>
    <mergeCell ref="M164:M165"/>
    <mergeCell ref="A160:A161"/>
    <mergeCell ref="B160:B161"/>
    <mergeCell ref="C160:C161"/>
    <mergeCell ref="K160:K161"/>
    <mergeCell ref="L160:L161"/>
    <mergeCell ref="M160:M161"/>
    <mergeCell ref="A44:A45"/>
    <mergeCell ref="B44:B45"/>
    <mergeCell ref="C44:C45"/>
    <mergeCell ref="K44:K45"/>
    <mergeCell ref="L44:L45"/>
    <mergeCell ref="M44:M45"/>
    <mergeCell ref="A52:A53"/>
    <mergeCell ref="B52:B53"/>
    <mergeCell ref="C52:C53"/>
    <mergeCell ref="K52:K53"/>
    <mergeCell ref="L52:L53"/>
    <mergeCell ref="M52:M53"/>
    <mergeCell ref="M58:M59"/>
    <mergeCell ref="A60:A61"/>
    <mergeCell ref="B60:B61"/>
    <mergeCell ref="C60:C61"/>
    <mergeCell ref="K60:K61"/>
  </mergeCells>
  <conditionalFormatting sqref="D9:I9 L8:L9">
    <cfRule type="cellIs" dxfId="187" priority="205" operator="greaterThan">
      <formula>0</formula>
    </cfRule>
  </conditionalFormatting>
  <conditionalFormatting sqref="D11:I11 L10:L11">
    <cfRule type="cellIs" dxfId="186" priority="204" operator="greaterThan">
      <formula>0</formula>
    </cfRule>
  </conditionalFormatting>
  <conditionalFormatting sqref="D37:I37 L36:L37">
    <cfRule type="cellIs" dxfId="185" priority="202" operator="greaterThan">
      <formula>0</formula>
    </cfRule>
  </conditionalFormatting>
  <conditionalFormatting sqref="D39:I39 L38:L39">
    <cfRule type="cellIs" dxfId="184" priority="201" operator="greaterThan">
      <formula>0</formula>
    </cfRule>
  </conditionalFormatting>
  <conditionalFormatting sqref="D41:I41 L40:L41">
    <cfRule type="cellIs" dxfId="183" priority="200" operator="greaterThan">
      <formula>0</formula>
    </cfRule>
  </conditionalFormatting>
  <conditionalFormatting sqref="D47:I47 L46:L47">
    <cfRule type="cellIs" dxfId="182" priority="199" operator="greaterThan">
      <formula>0</formula>
    </cfRule>
  </conditionalFormatting>
  <conditionalFormatting sqref="D49:I49 L48:L49">
    <cfRule type="cellIs" dxfId="181" priority="198" operator="greaterThan">
      <formula>0</formula>
    </cfRule>
  </conditionalFormatting>
  <conditionalFormatting sqref="L58:L59 D59:I59">
    <cfRule type="cellIs" dxfId="180" priority="195" operator="greaterThan">
      <formula>0</formula>
    </cfRule>
  </conditionalFormatting>
  <conditionalFormatting sqref="D53:I53 L52:L53">
    <cfRule type="cellIs" dxfId="179" priority="196" operator="greaterThan">
      <formula>0</formula>
    </cfRule>
  </conditionalFormatting>
  <conditionalFormatting sqref="D71:I71 L70:L71">
    <cfRule type="cellIs" dxfId="178" priority="190" operator="greaterThan">
      <formula>0</formula>
    </cfRule>
  </conditionalFormatting>
  <conditionalFormatting sqref="D61:I61 L60:L61">
    <cfRule type="cellIs" dxfId="177" priority="194" operator="greaterThan">
      <formula>0</formula>
    </cfRule>
  </conditionalFormatting>
  <conditionalFormatting sqref="D63:I63 L62:L63">
    <cfRule type="cellIs" dxfId="176" priority="193" operator="greaterThan">
      <formula>0</formula>
    </cfRule>
  </conditionalFormatting>
  <conditionalFormatting sqref="D65:I65 L64:L65">
    <cfRule type="cellIs" dxfId="175" priority="192" operator="greaterThan">
      <formula>0</formula>
    </cfRule>
  </conditionalFormatting>
  <conditionalFormatting sqref="D69:I69 L68:L69">
    <cfRule type="cellIs" dxfId="174" priority="191" operator="greaterThan">
      <formula>0</formula>
    </cfRule>
  </conditionalFormatting>
  <conditionalFormatting sqref="D77:I77 L76:L77">
    <cfRule type="cellIs" dxfId="173" priority="187" operator="greaterThan">
      <formula>0</formula>
    </cfRule>
  </conditionalFormatting>
  <conditionalFormatting sqref="D73:I73 L72:L73">
    <cfRule type="cellIs" dxfId="172" priority="189" operator="greaterThan">
      <formula>0</formula>
    </cfRule>
  </conditionalFormatting>
  <conditionalFormatting sqref="D75:I75 L74:L75">
    <cfRule type="cellIs" dxfId="171" priority="188" operator="greaterThan">
      <formula>0</formula>
    </cfRule>
  </conditionalFormatting>
  <conditionalFormatting sqref="D87:I87 L86:L87">
    <cfRule type="cellIs" dxfId="170" priority="182" operator="greaterThan">
      <formula>0</formula>
    </cfRule>
  </conditionalFormatting>
  <conditionalFormatting sqref="D79:I79 L78:L79">
    <cfRule type="cellIs" dxfId="169" priority="186" operator="greaterThan">
      <formula>0</formula>
    </cfRule>
  </conditionalFormatting>
  <conditionalFormatting sqref="L80:L81">
    <cfRule type="cellIs" dxfId="168" priority="185" operator="greaterThan">
      <formula>0</formula>
    </cfRule>
  </conditionalFormatting>
  <conditionalFormatting sqref="D83:F83 L82:L83 H83:I83">
    <cfRule type="cellIs" dxfId="167" priority="184" operator="greaterThan">
      <formula>0</formula>
    </cfRule>
  </conditionalFormatting>
  <conditionalFormatting sqref="D85:I85 L84:L85">
    <cfRule type="cellIs" dxfId="166" priority="183" operator="greaterThan">
      <formula>0</formula>
    </cfRule>
  </conditionalFormatting>
  <conditionalFormatting sqref="D93:I93 L92:L93">
    <cfRule type="cellIs" dxfId="165" priority="179" operator="greaterThan">
      <formula>0</formula>
    </cfRule>
  </conditionalFormatting>
  <conditionalFormatting sqref="D89:I89 L88:L89">
    <cfRule type="cellIs" dxfId="164" priority="181" operator="greaterThan">
      <formula>0</formula>
    </cfRule>
  </conditionalFormatting>
  <conditionalFormatting sqref="D91:I91 L90:L91">
    <cfRule type="cellIs" dxfId="163" priority="180" operator="greaterThan">
      <formula>0</formula>
    </cfRule>
  </conditionalFormatting>
  <conditionalFormatting sqref="D97:I97 L96:L97">
    <cfRule type="cellIs" dxfId="162" priority="177" operator="greaterThan">
      <formula>0</formula>
    </cfRule>
  </conditionalFormatting>
  <conditionalFormatting sqref="D95:I95 L94:L95">
    <cfRule type="cellIs" dxfId="161" priority="178" operator="greaterThan">
      <formula>0</formula>
    </cfRule>
  </conditionalFormatting>
  <conditionalFormatting sqref="D101:I101 L100:L101">
    <cfRule type="cellIs" dxfId="160" priority="176" operator="greaterThan">
      <formula>0</formula>
    </cfRule>
  </conditionalFormatting>
  <conditionalFormatting sqref="D103:I103 L102:L103">
    <cfRule type="cellIs" dxfId="159" priority="175" operator="greaterThan">
      <formula>0</formula>
    </cfRule>
  </conditionalFormatting>
  <conditionalFormatting sqref="D105:I105 L104:L105">
    <cfRule type="cellIs" dxfId="158" priority="174" operator="greaterThan">
      <formula>0</formula>
    </cfRule>
  </conditionalFormatting>
  <conditionalFormatting sqref="D107:I107 L106:L107">
    <cfRule type="cellIs" dxfId="157" priority="173" operator="greaterThan">
      <formula>0</formula>
    </cfRule>
  </conditionalFormatting>
  <conditionalFormatting sqref="D109:I109 L108:L109">
    <cfRule type="cellIs" dxfId="156" priority="172" operator="greaterThan">
      <formula>0</formula>
    </cfRule>
  </conditionalFormatting>
  <conditionalFormatting sqref="D111:I111 L110:L111">
    <cfRule type="cellIs" dxfId="155" priority="171" operator="greaterThan">
      <formula>0</formula>
    </cfRule>
  </conditionalFormatting>
  <conditionalFormatting sqref="D113:I113 L112:L113">
    <cfRule type="cellIs" dxfId="154" priority="170" operator="greaterThan">
      <formula>0</formula>
    </cfRule>
  </conditionalFormatting>
  <conditionalFormatting sqref="D115:I115 L114:L115">
    <cfRule type="cellIs" dxfId="153" priority="169" operator="greaterThan">
      <formula>0</formula>
    </cfRule>
  </conditionalFormatting>
  <conditionalFormatting sqref="D121:I121 L120:L121">
    <cfRule type="cellIs" dxfId="152" priority="168" operator="greaterThan">
      <formula>0</formula>
    </cfRule>
  </conditionalFormatting>
  <conditionalFormatting sqref="D123:I123 L122:L123">
    <cfRule type="cellIs" dxfId="151" priority="167" operator="greaterThan">
      <formula>0</formula>
    </cfRule>
  </conditionalFormatting>
  <conditionalFormatting sqref="D125:I125 L124:L125">
    <cfRule type="cellIs" dxfId="150" priority="166" operator="greaterThan">
      <formula>0</formula>
    </cfRule>
  </conditionalFormatting>
  <conditionalFormatting sqref="D133:I133 L132:L133">
    <cfRule type="cellIs" dxfId="149" priority="162" operator="greaterThan">
      <formula>0</formula>
    </cfRule>
  </conditionalFormatting>
  <conditionalFormatting sqref="D127:I127 L126:L127">
    <cfRule type="cellIs" dxfId="148" priority="164" operator="greaterThan">
      <formula>0</formula>
    </cfRule>
  </conditionalFormatting>
  <conditionalFormatting sqref="D131:I131 L130:L131">
    <cfRule type="cellIs" dxfId="147" priority="163" operator="greaterThan">
      <formula>0</formula>
    </cfRule>
  </conditionalFormatting>
  <conditionalFormatting sqref="D143:I143 L142:L143">
    <cfRule type="cellIs" dxfId="146" priority="157" operator="greaterThan">
      <formula>0</formula>
    </cfRule>
  </conditionalFormatting>
  <conditionalFormatting sqref="D135:I135 L134:L135">
    <cfRule type="cellIs" dxfId="145" priority="161" operator="greaterThan">
      <formula>0</formula>
    </cfRule>
  </conditionalFormatting>
  <conditionalFormatting sqref="D137:I137 L136:L137">
    <cfRule type="cellIs" dxfId="144" priority="160" operator="greaterThan">
      <formula>0</formula>
    </cfRule>
  </conditionalFormatting>
  <conditionalFormatting sqref="D139:I139 L138:L139">
    <cfRule type="cellIs" dxfId="143" priority="159" operator="greaterThan">
      <formula>0</formula>
    </cfRule>
  </conditionalFormatting>
  <conditionalFormatting sqref="D141:I141 L140:L141">
    <cfRule type="cellIs" dxfId="142" priority="158" operator="greaterThan">
      <formula>0</formula>
    </cfRule>
  </conditionalFormatting>
  <conditionalFormatting sqref="D155:I155 L154:L155">
    <cfRule type="cellIs" dxfId="141" priority="154" operator="greaterThan">
      <formula>0</formula>
    </cfRule>
  </conditionalFormatting>
  <conditionalFormatting sqref="D147:I147 L146:L147">
    <cfRule type="cellIs" dxfId="140" priority="156" operator="greaterThan">
      <formula>0</formula>
    </cfRule>
  </conditionalFormatting>
  <conditionalFormatting sqref="D149:I149 L148:L149">
    <cfRule type="cellIs" dxfId="139" priority="155" operator="greaterThan">
      <formula>0</formula>
    </cfRule>
  </conditionalFormatting>
  <conditionalFormatting sqref="D159:I159 L158:L159">
    <cfRule type="cellIs" dxfId="138" priority="152" operator="greaterThan">
      <formula>0</formula>
    </cfRule>
  </conditionalFormatting>
  <conditionalFormatting sqref="D157:I157 L156:L157">
    <cfRule type="cellIs" dxfId="137" priority="153" operator="greaterThan">
      <formula>0</formula>
    </cfRule>
  </conditionalFormatting>
  <conditionalFormatting sqref="D167:I167 L166:L167">
    <cfRule type="cellIs" dxfId="136" priority="151" operator="greaterThan">
      <formula>0</formula>
    </cfRule>
  </conditionalFormatting>
  <conditionalFormatting sqref="D169:I169 L168:L169">
    <cfRule type="cellIs" dxfId="135" priority="150" operator="greaterThan">
      <formula>0</formula>
    </cfRule>
  </conditionalFormatting>
  <conditionalFormatting sqref="D171:I171 L170:L171">
    <cfRule type="cellIs" dxfId="134" priority="149" operator="greaterThan">
      <formula>0</formula>
    </cfRule>
  </conditionalFormatting>
  <conditionalFormatting sqref="D177:I177 L176:L177">
    <cfRule type="cellIs" dxfId="133" priority="148" operator="greaterThan">
      <formula>0</formula>
    </cfRule>
  </conditionalFormatting>
  <conditionalFormatting sqref="G83">
    <cfRule type="cellIs" dxfId="132" priority="146" operator="greaterThan">
      <formula>0</formula>
    </cfRule>
  </conditionalFormatting>
  <conditionalFormatting sqref="D51:I51 L50:L51">
    <cfRule type="cellIs" dxfId="131" priority="143" operator="greaterThan">
      <formula>0</formula>
    </cfRule>
  </conditionalFormatting>
  <conditionalFormatting sqref="J9">
    <cfRule type="cellIs" dxfId="130" priority="142" operator="greaterThan">
      <formula>0</formula>
    </cfRule>
  </conditionalFormatting>
  <conditionalFormatting sqref="J11">
    <cfRule type="cellIs" dxfId="129" priority="141" operator="greaterThan">
      <formula>0</formula>
    </cfRule>
  </conditionalFormatting>
  <conditionalFormatting sqref="J37">
    <cfRule type="cellIs" dxfId="128" priority="139" operator="greaterThan">
      <formula>0</formula>
    </cfRule>
  </conditionalFormatting>
  <conditionalFormatting sqref="J39">
    <cfRule type="cellIs" dxfId="127" priority="138" operator="greaterThan">
      <formula>0</formula>
    </cfRule>
  </conditionalFormatting>
  <conditionalFormatting sqref="J41">
    <cfRule type="cellIs" dxfId="126" priority="137" operator="greaterThan">
      <formula>0</formula>
    </cfRule>
  </conditionalFormatting>
  <conditionalFormatting sqref="J47">
    <cfRule type="cellIs" dxfId="125" priority="136" operator="greaterThan">
      <formula>0</formula>
    </cfRule>
  </conditionalFormatting>
  <conditionalFormatting sqref="J49">
    <cfRule type="cellIs" dxfId="124" priority="135" operator="greaterThan">
      <formula>0</formula>
    </cfRule>
  </conditionalFormatting>
  <conditionalFormatting sqref="J59">
    <cfRule type="cellIs" dxfId="123" priority="132" operator="greaterThan">
      <formula>0</formula>
    </cfRule>
  </conditionalFormatting>
  <conditionalFormatting sqref="J53">
    <cfRule type="cellIs" dxfId="122" priority="133" operator="greaterThan">
      <formula>0</formula>
    </cfRule>
  </conditionalFormatting>
  <conditionalFormatting sqref="J71">
    <cfRule type="cellIs" dxfId="121" priority="127" operator="greaterThan">
      <formula>0</formula>
    </cfRule>
  </conditionalFormatting>
  <conditionalFormatting sqref="J61">
    <cfRule type="cellIs" dxfId="120" priority="131" operator="greaterThan">
      <formula>0</formula>
    </cfRule>
  </conditionalFormatting>
  <conditionalFormatting sqref="J63">
    <cfRule type="cellIs" dxfId="119" priority="130" operator="greaterThan">
      <formula>0</formula>
    </cfRule>
  </conditionalFormatting>
  <conditionalFormatting sqref="J65">
    <cfRule type="cellIs" dxfId="118" priority="129" operator="greaterThan">
      <formula>0</formula>
    </cfRule>
  </conditionalFormatting>
  <conditionalFormatting sqref="J69">
    <cfRule type="cellIs" dxfId="117" priority="128" operator="greaterThan">
      <formula>0</formula>
    </cfRule>
  </conditionalFormatting>
  <conditionalFormatting sqref="J77">
    <cfRule type="cellIs" dxfId="116" priority="124" operator="greaterThan">
      <formula>0</formula>
    </cfRule>
  </conditionalFormatting>
  <conditionalFormatting sqref="J73">
    <cfRule type="cellIs" dxfId="115" priority="126" operator="greaterThan">
      <formula>0</formula>
    </cfRule>
  </conditionalFormatting>
  <conditionalFormatting sqref="J75">
    <cfRule type="cellIs" dxfId="114" priority="125" operator="greaterThan">
      <formula>0</formula>
    </cfRule>
  </conditionalFormatting>
  <conditionalFormatting sqref="J89">
    <cfRule type="cellIs" dxfId="113" priority="119" operator="greaterThan">
      <formula>0</formula>
    </cfRule>
  </conditionalFormatting>
  <conditionalFormatting sqref="J79">
    <cfRule type="cellIs" dxfId="112" priority="123" operator="greaterThan">
      <formula>0</formula>
    </cfRule>
  </conditionalFormatting>
  <conditionalFormatting sqref="J83">
    <cfRule type="cellIs" dxfId="111" priority="122" operator="greaterThan">
      <formula>0</formula>
    </cfRule>
  </conditionalFormatting>
  <conditionalFormatting sqref="J85">
    <cfRule type="cellIs" dxfId="110" priority="121" operator="greaterThan">
      <formula>0</formula>
    </cfRule>
  </conditionalFormatting>
  <conditionalFormatting sqref="J87">
    <cfRule type="cellIs" dxfId="109" priority="120" operator="greaterThan">
      <formula>0</formula>
    </cfRule>
  </conditionalFormatting>
  <conditionalFormatting sqref="J95">
    <cfRule type="cellIs" dxfId="108" priority="116" operator="greaterThan">
      <formula>0</formula>
    </cfRule>
  </conditionalFormatting>
  <conditionalFormatting sqref="J91">
    <cfRule type="cellIs" dxfId="107" priority="118" operator="greaterThan">
      <formula>0</formula>
    </cfRule>
  </conditionalFormatting>
  <conditionalFormatting sqref="J93">
    <cfRule type="cellIs" dxfId="106" priority="117" operator="greaterThan">
      <formula>0</formula>
    </cfRule>
  </conditionalFormatting>
  <conditionalFormatting sqref="J101">
    <cfRule type="cellIs" dxfId="105" priority="114" operator="greaterThan">
      <formula>0</formula>
    </cfRule>
  </conditionalFormatting>
  <conditionalFormatting sqref="J97">
    <cfRule type="cellIs" dxfId="104" priority="115" operator="greaterThan">
      <formula>0</formula>
    </cfRule>
  </conditionalFormatting>
  <conditionalFormatting sqref="J103">
    <cfRule type="cellIs" dxfId="103" priority="113" operator="greaterThan">
      <formula>0</formula>
    </cfRule>
  </conditionalFormatting>
  <conditionalFormatting sqref="J105">
    <cfRule type="cellIs" dxfId="102" priority="112" operator="greaterThan">
      <formula>0</formula>
    </cfRule>
  </conditionalFormatting>
  <conditionalFormatting sqref="J107">
    <cfRule type="cellIs" dxfId="101" priority="111" operator="greaterThan">
      <formula>0</formula>
    </cfRule>
  </conditionalFormatting>
  <conditionalFormatting sqref="J109">
    <cfRule type="cellIs" dxfId="100" priority="110" operator="greaterThan">
      <formula>0</formula>
    </cfRule>
  </conditionalFormatting>
  <conditionalFormatting sqref="J111">
    <cfRule type="cellIs" dxfId="99" priority="109" operator="greaterThan">
      <formula>0</formula>
    </cfRule>
  </conditionalFormatting>
  <conditionalFormatting sqref="J113">
    <cfRule type="cellIs" dxfId="98" priority="108" operator="greaterThan">
      <formula>0</formula>
    </cfRule>
  </conditionalFormatting>
  <conditionalFormatting sqref="J115">
    <cfRule type="cellIs" dxfId="97" priority="107" operator="greaterThan">
      <formula>0</formula>
    </cfRule>
  </conditionalFormatting>
  <conditionalFormatting sqref="J121">
    <cfRule type="cellIs" dxfId="96" priority="106" operator="greaterThan">
      <formula>0</formula>
    </cfRule>
  </conditionalFormatting>
  <conditionalFormatting sqref="J123">
    <cfRule type="cellIs" dxfId="95" priority="105" operator="greaterThan">
      <formula>0</formula>
    </cfRule>
  </conditionalFormatting>
  <conditionalFormatting sqref="J125">
    <cfRule type="cellIs" dxfId="94" priority="104" operator="greaterThan">
      <formula>0</formula>
    </cfRule>
  </conditionalFormatting>
  <conditionalFormatting sqref="J133">
    <cfRule type="cellIs" dxfId="93" priority="100" operator="greaterThan">
      <formula>0</formula>
    </cfRule>
  </conditionalFormatting>
  <conditionalFormatting sqref="J127">
    <cfRule type="cellIs" dxfId="92" priority="102" operator="greaterThan">
      <formula>0</formula>
    </cfRule>
  </conditionalFormatting>
  <conditionalFormatting sqref="J131">
    <cfRule type="cellIs" dxfId="91" priority="101" operator="greaterThan">
      <formula>0</formula>
    </cfRule>
  </conditionalFormatting>
  <conditionalFormatting sqref="J143">
    <cfRule type="cellIs" dxfId="90" priority="95" operator="greaterThan">
      <formula>0</formula>
    </cfRule>
  </conditionalFormatting>
  <conditionalFormatting sqref="J135">
    <cfRule type="cellIs" dxfId="89" priority="99" operator="greaterThan">
      <formula>0</formula>
    </cfRule>
  </conditionalFormatting>
  <conditionalFormatting sqref="J137">
    <cfRule type="cellIs" dxfId="88" priority="98" operator="greaterThan">
      <formula>0</formula>
    </cfRule>
  </conditionalFormatting>
  <conditionalFormatting sqref="J139">
    <cfRule type="cellIs" dxfId="87" priority="97" operator="greaterThan">
      <formula>0</formula>
    </cfRule>
  </conditionalFormatting>
  <conditionalFormatting sqref="J141">
    <cfRule type="cellIs" dxfId="86" priority="96" operator="greaterThan">
      <formula>0</formula>
    </cfRule>
  </conditionalFormatting>
  <conditionalFormatting sqref="J155">
    <cfRule type="cellIs" dxfId="85" priority="92" operator="greaterThan">
      <formula>0</formula>
    </cfRule>
  </conditionalFormatting>
  <conditionalFormatting sqref="J147">
    <cfRule type="cellIs" dxfId="84" priority="94" operator="greaterThan">
      <formula>0</formula>
    </cfRule>
  </conditionalFormatting>
  <conditionalFormatting sqref="J149">
    <cfRule type="cellIs" dxfId="83" priority="93" operator="greaterThan">
      <formula>0</formula>
    </cfRule>
  </conditionalFormatting>
  <conditionalFormatting sqref="J159">
    <cfRule type="cellIs" dxfId="82" priority="90" operator="greaterThan">
      <formula>0</formula>
    </cfRule>
  </conditionalFormatting>
  <conditionalFormatting sqref="J157">
    <cfRule type="cellIs" dxfId="81" priority="91" operator="greaterThan">
      <formula>0</formula>
    </cfRule>
  </conditionalFormatting>
  <conditionalFormatting sqref="J167">
    <cfRule type="cellIs" dxfId="80" priority="89" operator="greaterThan">
      <formula>0</formula>
    </cfRule>
  </conditionalFormatting>
  <conditionalFormatting sqref="J169">
    <cfRule type="cellIs" dxfId="79" priority="88" operator="greaterThan">
      <formula>0</formula>
    </cfRule>
  </conditionalFormatting>
  <conditionalFormatting sqref="J171">
    <cfRule type="cellIs" dxfId="78" priority="87" operator="greaterThan">
      <formula>0</formula>
    </cfRule>
  </conditionalFormatting>
  <conditionalFormatting sqref="J177">
    <cfRule type="cellIs" dxfId="77" priority="86" operator="greaterThan">
      <formula>0</formula>
    </cfRule>
  </conditionalFormatting>
  <conditionalFormatting sqref="J51">
    <cfRule type="cellIs" dxfId="76" priority="84" operator="greaterThan">
      <formula>0</formula>
    </cfRule>
  </conditionalFormatting>
  <conditionalFormatting sqref="D129:I129 L128:L129">
    <cfRule type="cellIs" dxfId="75" priority="83" operator="greaterThan">
      <formula>0</formula>
    </cfRule>
  </conditionalFormatting>
  <conditionalFormatting sqref="J129">
    <cfRule type="cellIs" dxfId="74" priority="82" operator="greaterThan">
      <formula>0</formula>
    </cfRule>
  </conditionalFormatting>
  <conditionalFormatting sqref="D99:I99 L98:L99">
    <cfRule type="cellIs" dxfId="73" priority="81" operator="greaterThan">
      <formula>0</formula>
    </cfRule>
  </conditionalFormatting>
  <conditionalFormatting sqref="J99">
    <cfRule type="cellIs" dxfId="72" priority="80" operator="greaterThan">
      <formula>0</formula>
    </cfRule>
  </conditionalFormatting>
  <conditionalFormatting sqref="D8:J11 D38:J39 D48:J49 D68:J71 D80:J81 D94:J95 D120:J121 D134:J137 D148:J149 D168:J169 D176:J177 D154:J155 D58:J61">
    <cfRule type="cellIs" dxfId="71" priority="79" operator="equal">
      <formula>0</formula>
    </cfRule>
  </conditionalFormatting>
  <conditionalFormatting sqref="D13:I13 L12:L13">
    <cfRule type="cellIs" dxfId="70" priority="78" operator="greaterThan">
      <formula>0</formula>
    </cfRule>
  </conditionalFormatting>
  <conditionalFormatting sqref="J13">
    <cfRule type="cellIs" dxfId="69" priority="77" operator="greaterThan">
      <formula>0</formula>
    </cfRule>
  </conditionalFormatting>
  <conditionalFormatting sqref="D12:J13">
    <cfRule type="cellIs" dxfId="68" priority="76" operator="equal">
      <formula>0</formula>
    </cfRule>
  </conditionalFormatting>
  <conditionalFormatting sqref="D17:I17 L16:L17">
    <cfRule type="cellIs" dxfId="67" priority="75" operator="greaterThan">
      <formula>0</formula>
    </cfRule>
  </conditionalFormatting>
  <conditionalFormatting sqref="J17">
    <cfRule type="cellIs" dxfId="66" priority="74" operator="greaterThan">
      <formula>0</formula>
    </cfRule>
  </conditionalFormatting>
  <conditionalFormatting sqref="D15:I15 L14:L15">
    <cfRule type="cellIs" dxfId="65" priority="73" operator="greaterThan">
      <formula>0</formula>
    </cfRule>
  </conditionalFormatting>
  <conditionalFormatting sqref="J15">
    <cfRule type="cellIs" dxfId="64" priority="72" operator="greaterThan">
      <formula>0</formula>
    </cfRule>
  </conditionalFormatting>
  <conditionalFormatting sqref="D19:I19 L18:L19">
    <cfRule type="cellIs" dxfId="63" priority="69" operator="greaterThan">
      <formula>0</formula>
    </cfRule>
  </conditionalFormatting>
  <conditionalFormatting sqref="J19">
    <cfRule type="cellIs" dxfId="62" priority="68" operator="greaterThan">
      <formula>0</formula>
    </cfRule>
  </conditionalFormatting>
  <conditionalFormatting sqref="D18:J19">
    <cfRule type="cellIs" dxfId="61" priority="67" operator="equal">
      <formula>0</formula>
    </cfRule>
  </conditionalFormatting>
  <conditionalFormatting sqref="D21:I21 L20:L21">
    <cfRule type="cellIs" dxfId="60" priority="66" operator="greaterThan">
      <formula>0</formula>
    </cfRule>
  </conditionalFormatting>
  <conditionalFormatting sqref="J21">
    <cfRule type="cellIs" dxfId="59" priority="65" operator="greaterThan">
      <formula>0</formula>
    </cfRule>
  </conditionalFormatting>
  <conditionalFormatting sqref="D23:I23 L22:L23">
    <cfRule type="cellIs" dxfId="58" priority="64" operator="greaterThan">
      <formula>0</formula>
    </cfRule>
  </conditionalFormatting>
  <conditionalFormatting sqref="J23">
    <cfRule type="cellIs" dxfId="57" priority="63" operator="greaterThan">
      <formula>0</formula>
    </cfRule>
  </conditionalFormatting>
  <conditionalFormatting sqref="D22:J23">
    <cfRule type="cellIs" dxfId="56" priority="62" operator="equal">
      <formula>0</formula>
    </cfRule>
  </conditionalFormatting>
  <conditionalFormatting sqref="D27:I27 L26:L27">
    <cfRule type="cellIs" dxfId="55" priority="61" operator="greaterThan">
      <formula>0</formula>
    </cfRule>
  </conditionalFormatting>
  <conditionalFormatting sqref="J27">
    <cfRule type="cellIs" dxfId="54" priority="60" operator="greaterThan">
      <formula>0</formula>
    </cfRule>
  </conditionalFormatting>
  <conditionalFormatting sqref="D25:I25 L24:L25">
    <cfRule type="cellIs" dxfId="53" priority="59" operator="greaterThan">
      <formula>0</formula>
    </cfRule>
  </conditionalFormatting>
  <conditionalFormatting sqref="J25">
    <cfRule type="cellIs" dxfId="52" priority="58" operator="greaterThan">
      <formula>0</formula>
    </cfRule>
  </conditionalFormatting>
  <conditionalFormatting sqref="D29:I29 L28:L29">
    <cfRule type="cellIs" dxfId="51" priority="57" operator="greaterThan">
      <formula>0</formula>
    </cfRule>
  </conditionalFormatting>
  <conditionalFormatting sqref="J29">
    <cfRule type="cellIs" dxfId="50" priority="56" operator="greaterThan">
      <formula>0</formula>
    </cfRule>
  </conditionalFormatting>
  <conditionalFormatting sqref="D28:J29">
    <cfRule type="cellIs" dxfId="49" priority="55" operator="equal">
      <formula>0</formula>
    </cfRule>
  </conditionalFormatting>
  <conditionalFormatting sqref="D33:I33 L32:L33">
    <cfRule type="cellIs" dxfId="48" priority="54" operator="greaterThan">
      <formula>0</formula>
    </cfRule>
  </conditionalFormatting>
  <conditionalFormatting sqref="J33">
    <cfRule type="cellIs" dxfId="47" priority="53" operator="greaterThan">
      <formula>0</formula>
    </cfRule>
  </conditionalFormatting>
  <conditionalFormatting sqref="D31:I31 L30:L31">
    <cfRule type="cellIs" dxfId="46" priority="52" operator="greaterThan">
      <formula>0</formula>
    </cfRule>
  </conditionalFormatting>
  <conditionalFormatting sqref="J31">
    <cfRule type="cellIs" dxfId="45" priority="51" operator="greaterThan">
      <formula>0</formula>
    </cfRule>
  </conditionalFormatting>
  <conditionalFormatting sqref="D35:I35 L34:L35">
    <cfRule type="cellIs" dxfId="44" priority="50" operator="greaterThan">
      <formula>0</formula>
    </cfRule>
  </conditionalFormatting>
  <conditionalFormatting sqref="J35">
    <cfRule type="cellIs" dxfId="43" priority="49" operator="greaterThan">
      <formula>0</formula>
    </cfRule>
  </conditionalFormatting>
  <conditionalFormatting sqref="D34:J35">
    <cfRule type="cellIs" dxfId="42" priority="48" operator="equal">
      <formula>0</formula>
    </cfRule>
  </conditionalFormatting>
  <conditionalFormatting sqref="D43:I43 L42:L43">
    <cfRule type="cellIs" dxfId="41" priority="47" operator="greaterThan">
      <formula>0</formula>
    </cfRule>
  </conditionalFormatting>
  <conditionalFormatting sqref="J43">
    <cfRule type="cellIs" dxfId="40" priority="46" operator="greaterThan">
      <formula>0</formula>
    </cfRule>
  </conditionalFormatting>
  <conditionalFormatting sqref="D42:J43">
    <cfRule type="cellIs" dxfId="39" priority="45" operator="equal">
      <formula>0</formula>
    </cfRule>
  </conditionalFormatting>
  <conditionalFormatting sqref="D67:I67 L66:L67">
    <cfRule type="cellIs" dxfId="38" priority="44" operator="greaterThan">
      <formula>0</formula>
    </cfRule>
  </conditionalFormatting>
  <conditionalFormatting sqref="J67">
    <cfRule type="cellIs" dxfId="37" priority="43" operator="greaterThan">
      <formula>0</formula>
    </cfRule>
  </conditionalFormatting>
  <conditionalFormatting sqref="D117:I117 L116:L117">
    <cfRule type="cellIs" dxfId="36" priority="42" operator="greaterThan">
      <formula>0</formula>
    </cfRule>
  </conditionalFormatting>
  <conditionalFormatting sqref="D119:I119 L118:L119">
    <cfRule type="cellIs" dxfId="35" priority="41" operator="greaterThan">
      <formula>0</formula>
    </cfRule>
  </conditionalFormatting>
  <conditionalFormatting sqref="J117">
    <cfRule type="cellIs" dxfId="34" priority="40" operator="greaterThan">
      <formula>0</formula>
    </cfRule>
  </conditionalFormatting>
  <conditionalFormatting sqref="J119">
    <cfRule type="cellIs" dxfId="33" priority="39" operator="greaterThan">
      <formula>0</formula>
    </cfRule>
  </conditionalFormatting>
  <conditionalFormatting sqref="D116:J117">
    <cfRule type="cellIs" dxfId="32" priority="38" operator="equal">
      <formula>0</formula>
    </cfRule>
  </conditionalFormatting>
  <conditionalFormatting sqref="D145:I145 L144:L145">
    <cfRule type="cellIs" dxfId="31" priority="37" operator="greaterThan">
      <formula>0</formula>
    </cfRule>
  </conditionalFormatting>
  <conditionalFormatting sqref="J145">
    <cfRule type="cellIs" dxfId="30" priority="36" operator="greaterThan">
      <formula>0</formula>
    </cfRule>
  </conditionalFormatting>
  <conditionalFormatting sqref="D144:J145">
    <cfRule type="cellIs" dxfId="29" priority="35" operator="equal">
      <formula>0</formula>
    </cfRule>
  </conditionalFormatting>
  <conditionalFormatting sqref="D151:I151 L150:L151">
    <cfRule type="cellIs" dxfId="28" priority="34" operator="greaterThan">
      <formula>0</formula>
    </cfRule>
  </conditionalFormatting>
  <conditionalFormatting sqref="D153:I153 L152:L153">
    <cfRule type="cellIs" dxfId="27" priority="33" operator="greaterThan">
      <formula>0</formula>
    </cfRule>
  </conditionalFormatting>
  <conditionalFormatting sqref="J151">
    <cfRule type="cellIs" dxfId="26" priority="32" operator="greaterThan">
      <formula>0</formula>
    </cfRule>
  </conditionalFormatting>
  <conditionalFormatting sqref="J153">
    <cfRule type="cellIs" dxfId="25" priority="31" operator="greaterThan">
      <formula>0</formula>
    </cfRule>
  </conditionalFormatting>
  <conditionalFormatting sqref="D150:J151">
    <cfRule type="cellIs" dxfId="24" priority="30" operator="equal">
      <formula>0</formula>
    </cfRule>
  </conditionalFormatting>
  <conditionalFormatting sqref="D173:I173 L172:L173">
    <cfRule type="cellIs" dxfId="23" priority="24" operator="greaterThan">
      <formula>0</formula>
    </cfRule>
  </conditionalFormatting>
  <conditionalFormatting sqref="D175:I175 L174:L175">
    <cfRule type="cellIs" dxfId="22" priority="23" operator="greaterThan">
      <formula>0</formula>
    </cfRule>
  </conditionalFormatting>
  <conditionalFormatting sqref="J173">
    <cfRule type="cellIs" dxfId="21" priority="22" operator="greaterThan">
      <formula>0</formula>
    </cfRule>
  </conditionalFormatting>
  <conditionalFormatting sqref="J175">
    <cfRule type="cellIs" dxfId="20" priority="21" operator="greaterThan">
      <formula>0</formula>
    </cfRule>
  </conditionalFormatting>
  <conditionalFormatting sqref="D172:J173">
    <cfRule type="cellIs" dxfId="19" priority="20" operator="equal">
      <formula>0</formula>
    </cfRule>
  </conditionalFormatting>
  <conditionalFormatting sqref="D163:I163 L162:L163">
    <cfRule type="cellIs" dxfId="18" priority="19" operator="greaterThan">
      <formula>0</formula>
    </cfRule>
  </conditionalFormatting>
  <conditionalFormatting sqref="J163">
    <cfRule type="cellIs" dxfId="17" priority="18" operator="greaterThan">
      <formula>0</formula>
    </cfRule>
  </conditionalFormatting>
  <conditionalFormatting sqref="D165:I165 L164:L165">
    <cfRule type="cellIs" dxfId="16" priority="17" operator="greaterThan">
      <formula>0</formula>
    </cfRule>
  </conditionalFormatting>
  <conditionalFormatting sqref="J165">
    <cfRule type="cellIs" dxfId="15" priority="16" operator="greaterThan">
      <formula>0</formula>
    </cfRule>
  </conditionalFormatting>
  <conditionalFormatting sqref="D161:I161 L160:L161">
    <cfRule type="cellIs" dxfId="14" priority="15" operator="greaterThan">
      <formula>0</formula>
    </cfRule>
  </conditionalFormatting>
  <conditionalFormatting sqref="J161">
    <cfRule type="cellIs" dxfId="13" priority="14" operator="greaterThan">
      <formula>0</formula>
    </cfRule>
  </conditionalFormatting>
  <conditionalFormatting sqref="D45:I45 L44:L45">
    <cfRule type="cellIs" dxfId="12" priority="13" operator="greaterThan">
      <formula>0</formula>
    </cfRule>
  </conditionalFormatting>
  <conditionalFormatting sqref="J45">
    <cfRule type="cellIs" dxfId="11" priority="12" operator="greaterThan">
      <formula>0</formula>
    </cfRule>
  </conditionalFormatting>
  <conditionalFormatting sqref="D55:I55 L54:L55">
    <cfRule type="cellIs" dxfId="10" priority="11" operator="greaterThan">
      <formula>0</formula>
    </cfRule>
  </conditionalFormatting>
  <conditionalFormatting sqref="D57:I57 L56:L57">
    <cfRule type="cellIs" dxfId="9" priority="10" operator="greaterThan">
      <formula>0</formula>
    </cfRule>
  </conditionalFormatting>
  <conditionalFormatting sqref="J55">
    <cfRule type="cellIs" dxfId="8" priority="9" operator="greaterThan">
      <formula>0</formula>
    </cfRule>
  </conditionalFormatting>
  <conditionalFormatting sqref="J57">
    <cfRule type="cellIs" dxfId="7" priority="8" operator="greaterThan">
      <formula>0</formula>
    </cfRule>
  </conditionalFormatting>
  <conditionalFormatting sqref="D54:J55">
    <cfRule type="cellIs" dxfId="6" priority="7" operator="equal">
      <formula>0</formula>
    </cfRule>
  </conditionalFormatting>
  <conditionalFormatting sqref="D179:I179 L178:L179">
    <cfRule type="cellIs" dxfId="5" priority="6" operator="greaterThan">
      <formula>0</formula>
    </cfRule>
  </conditionalFormatting>
  <conditionalFormatting sqref="J179">
    <cfRule type="cellIs" dxfId="4" priority="5" operator="greaterThan">
      <formula>0</formula>
    </cfRule>
  </conditionalFormatting>
  <conditionalFormatting sqref="L180:L181 D181:I181">
    <cfRule type="cellIs" dxfId="3" priority="4" operator="greaterThan">
      <formula>0</formula>
    </cfRule>
  </conditionalFormatting>
  <conditionalFormatting sqref="J181">
    <cfRule type="cellIs" dxfId="2" priority="3" operator="greaterThan">
      <formula>0</formula>
    </cfRule>
  </conditionalFormatting>
  <conditionalFormatting sqref="D180:J181">
    <cfRule type="cellIs" dxfId="1" priority="2" operator="equal">
      <formula>0</formula>
    </cfRule>
  </conditionalFormatting>
  <conditionalFormatting sqref="J59">
    <cfRule type="cellIs" dxfId="0" priority="1" operator="greaterThan">
      <formula>0</formula>
    </cfRule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I. rebalans 2016</vt:lpstr>
      <vt:lpstr>'I. rebalans 2016'!Print_Area</vt:lpstr>
      <vt:lpstr>'I. rebalans 2016'!Print_Titles</vt:lpstr>
    </vt:vector>
  </TitlesOfParts>
  <Company>STŠFV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Brodarec</dc:creator>
  <cp:lastModifiedBy>Vesna Matić</cp:lastModifiedBy>
  <cp:lastPrinted>2021-01-15T12:17:17Z</cp:lastPrinted>
  <dcterms:created xsi:type="dcterms:W3CDTF">2015-10-02T10:44:04Z</dcterms:created>
  <dcterms:modified xsi:type="dcterms:W3CDTF">2021-01-15T12:18:31Z</dcterms:modified>
</cp:coreProperties>
</file>